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320" windowWidth="15240" windowHeight="4230" tabRatio="599" activeTab="0"/>
  </bookViews>
  <sheets>
    <sheet name="INDICE" sheetId="1" r:id="rId1"/>
    <sheet name="A01" sheetId="2" r:id="rId2"/>
    <sheet name="A02" sheetId="3" r:id="rId3"/>
    <sheet name="A03" sheetId="4" r:id="rId4"/>
    <sheet name="A04" sheetId="5" r:id="rId5"/>
    <sheet name="A05" sheetId="6" r:id="rId6"/>
    <sheet name="A06" sheetId="7" r:id="rId7"/>
    <sheet name="A07" sheetId="8" r:id="rId8"/>
    <sheet name="A08" sheetId="9" r:id="rId9"/>
    <sheet name="A09" sheetId="10" r:id="rId10"/>
    <sheet name="A10" sheetId="11" r:id="rId11"/>
    <sheet name="A11" sheetId="12" r:id="rId12"/>
    <sheet name="B01" sheetId="13" r:id="rId13"/>
    <sheet name="B02" sheetId="14" r:id="rId14"/>
    <sheet name="B03" sheetId="15" r:id="rId15"/>
    <sheet name="B04" sheetId="16" r:id="rId16"/>
    <sheet name="B05" sheetId="17" r:id="rId17"/>
    <sheet name="B06" sheetId="18" r:id="rId18"/>
    <sheet name="B07" sheetId="19" r:id="rId19"/>
    <sheet name="B08" sheetId="20" r:id="rId20"/>
    <sheet name="B09" sheetId="21" r:id="rId21"/>
    <sheet name="B10" sheetId="22" r:id="rId22"/>
    <sheet name="B11" sheetId="23" r:id="rId23"/>
    <sheet name="B12" sheetId="24" r:id="rId24"/>
    <sheet name="B13" sheetId="25" r:id="rId25"/>
    <sheet name="B14" sheetId="26" r:id="rId26"/>
    <sheet name="B15" sheetId="27" r:id="rId27"/>
    <sheet name="B16" sheetId="28" r:id="rId28"/>
    <sheet name="B17" sheetId="29" r:id="rId29"/>
    <sheet name="B18" sheetId="30" r:id="rId30"/>
    <sheet name="B19" sheetId="31" r:id="rId31"/>
    <sheet name="B20" sheetId="32" r:id="rId32"/>
    <sheet name="B21" sheetId="33" r:id="rId33"/>
    <sheet name="B22" sheetId="34" r:id="rId34"/>
    <sheet name="B23" sheetId="35" r:id="rId35"/>
    <sheet name="B24" sheetId="36" r:id="rId36"/>
    <sheet name="B25" sheetId="37" r:id="rId37"/>
    <sheet name="B26" sheetId="38" r:id="rId38"/>
    <sheet name="B27" sheetId="39" r:id="rId39"/>
    <sheet name="C1" sheetId="40" r:id="rId40"/>
    <sheet name="C2" sheetId="41" r:id="rId41"/>
    <sheet name="F1" sheetId="42" r:id="rId42"/>
  </sheets>
  <definedNames>
    <definedName name="_xlnm.Print_Area" localSheetId="1">'A01'!$A$2:$P$32</definedName>
    <definedName name="_xlnm.Print_Area" localSheetId="2">'A02'!$A$2:$M$35</definedName>
    <definedName name="_xlnm.Print_Area" localSheetId="3">'A03'!$A$2:$M$35</definedName>
    <definedName name="_xlnm.Print_Area" localSheetId="4">'A04'!$A$2:$M$33</definedName>
    <definedName name="_xlnm.Print_Area" localSheetId="5">'A05'!$A$2:$AB$19</definedName>
    <definedName name="_xlnm.Print_Area" localSheetId="6">'A06'!$A$2:$G$33</definedName>
    <definedName name="_xlnm.Print_Area" localSheetId="7">'A07'!$A$2:$V$37</definedName>
    <definedName name="_xlnm.Print_Area" localSheetId="8">'A08'!$A$2:$P$35</definedName>
    <definedName name="_xlnm.Print_Area" localSheetId="9">'A09'!$A$2:$S$34</definedName>
    <definedName name="_xlnm.Print_Area" localSheetId="10">'A10'!$A$2:$D$18</definedName>
    <definedName name="_xlnm.Print_Area" localSheetId="11">'A11'!$A$1:$D$51</definedName>
    <definedName name="_xlnm.Print_Area" localSheetId="12">'B01'!$A$2:$S$31</definedName>
    <definedName name="_xlnm.Print_Area" localSheetId="13">'B02'!$A$2:$P$32</definedName>
    <definedName name="_xlnm.Print_Area" localSheetId="14">'B03'!$A$3:$Y$32</definedName>
    <definedName name="_xlnm.Print_Area" localSheetId="15">'B04'!$A$2:$S$32</definedName>
    <definedName name="_xlnm.Print_Area" localSheetId="16">'B05'!$A$2:$S$33</definedName>
    <definedName name="_xlnm.Print_Area" localSheetId="17">'B06'!$A$2:$S$33</definedName>
    <definedName name="_xlnm.Print_Area" localSheetId="18">'B07'!$A$2:$M$32</definedName>
    <definedName name="_xlnm.Print_Area" localSheetId="19">'B08'!$A$2:$M$22</definedName>
    <definedName name="_xlnm.Print_Area" localSheetId="20">'B09'!$A$2:$P$32</definedName>
    <definedName name="_xlnm.Print_Area" localSheetId="21">'B10'!$A$3:$M$32</definedName>
    <definedName name="_xlnm.Print_Area" localSheetId="22">'B11'!$A$2:$S$32</definedName>
    <definedName name="_xlnm.Print_Area" localSheetId="23">'B12'!$A$3:$P$23</definedName>
    <definedName name="_xlnm.Print_Area" localSheetId="24">'B13'!$A$2:$P$22</definedName>
    <definedName name="_xlnm.Print_Area" localSheetId="25">'B14'!$A$2:$Y$33</definedName>
    <definedName name="_xlnm.Print_Area" localSheetId="26">'B15'!$A$2:$M$32</definedName>
    <definedName name="_xlnm.Print_Area" localSheetId="27">'B16'!$A$2:$M$32</definedName>
    <definedName name="_xlnm.Print_Area" localSheetId="28">'B17'!$A$2:$P$33</definedName>
    <definedName name="_xlnm.Print_Area" localSheetId="29">'B18'!$A$2:$Y$32</definedName>
    <definedName name="_xlnm.Print_Area" localSheetId="30">'B19'!$A$2:$J$31</definedName>
    <definedName name="_xlnm.Print_Area" localSheetId="31">'B20'!$A$2:$G$31</definedName>
    <definedName name="_xlnm.Print_Area" localSheetId="32">'B21'!$A$2:$P$32</definedName>
    <definedName name="_xlnm.Print_Area" localSheetId="33">'B22'!$A$2:$P$33</definedName>
    <definedName name="_xlnm.Print_Area" localSheetId="34">'B23'!$A$2:$S$33</definedName>
    <definedName name="_xlnm.Print_Area" localSheetId="35">'B24'!$A$2:$M$33</definedName>
    <definedName name="_xlnm.Print_Area" localSheetId="36">'B25'!$A$2:$P$33</definedName>
    <definedName name="_xlnm.Print_Area" localSheetId="37">'B26'!$A$2:$M$33</definedName>
    <definedName name="_xlnm.Print_Area" localSheetId="38">'B27'!$A$2:$P$33</definedName>
    <definedName name="_xlnm.Print_Area" localSheetId="39">'C1'!$A$2:$Y$32</definedName>
    <definedName name="_xlnm.Print_Area" localSheetId="40">'C2'!$A$2:$M$32</definedName>
    <definedName name="_xlnm.Print_Area" localSheetId="41">'F1'!$A$2:$P$33</definedName>
    <definedName name="cuadro10" localSheetId="13">'B02'!#REF!</definedName>
    <definedName name="_xlnm.Print_Titles" localSheetId="10">'A10'!$1:$7</definedName>
    <definedName name="_xlnm.Print_Titles" localSheetId="11">'A11'!$1:$5</definedName>
  </definedNames>
  <calcPr fullCalcOnLoad="1"/>
</workbook>
</file>

<file path=xl/sharedStrings.xml><?xml version="1.0" encoding="utf-8"?>
<sst xmlns="http://schemas.openxmlformats.org/spreadsheetml/2006/main" count="1536" uniqueCount="539">
  <si>
    <t>EMILIO BOTIN-SANZ DE SAUTUOLA Y GARCIA DE LOS RIOS
ANA PATRICIA BOTÍN
EMILIO BOTIN-SANZ DE SAUTUOLA Y O`SHEA
FCO. JAVIER BOTÍN
SIMANCAS S.A
PUENTE SAN MIGUEL
PUENTEPUMAR
LATIMER INVERISONES
CRONJE S.L</t>
  </si>
  <si>
    <t>CAMPOFRIO FOOD GROUP, S.A.</t>
  </si>
  <si>
    <t>SOCIOS DE PORTMAN BAELA, S.L. (FAMILIA DEL PINO)</t>
  </si>
  <si>
    <t xml:space="preserve">Acuerdos entre accionistas. El titular de la acción concertada es BMS Promocion y Desarrollo, S.L. que es el que tiene la discrecionaliadad para decidir el sentido del voto. </t>
  </si>
  <si>
    <t>TEINVER, S.A.  adquiere a Jesus I.Salazar Bello 7.000.000 de acciones que se compromete a mantener durante 3 años, momento en el que, TEINVER, S.A. decide vender dichas acciones, esta venta estará sujeta a determinadas restricciones.                                                                                                                                                                                                  Durante el  ejercicio de 2008 el pacto parasocial  suscrito entre Jesús I. Salazar Bello y Teinver S.A en el ejercicio 2007 ha sido modificado en lo que respecta al número de acciones sujetas al mismo que pasan a ser 5.500.000.</t>
  </si>
  <si>
    <t xml:space="preserve">BANCO SANTANDER, S.A.(*) </t>
  </si>
  <si>
    <t xml:space="preserve">CORPORACION FINANCIERA ALBA, S.A.(*) </t>
  </si>
  <si>
    <t xml:space="preserve">URALITA, S.A.(*) </t>
  </si>
  <si>
    <t>CARTERA DE INVERSIONES C.M., S.A., NOUMEA S.A., INVERSORA PEDRALVES S.A., OTINIX S.A.</t>
  </si>
  <si>
    <t>AÑO 2008</t>
  </si>
  <si>
    <t>(*)Porcentajes calculados sobre el total de personas que ocupan los cargos de consejeros de las sociedades cotizadas. 1460  en 2008, 1458 en 2007 y 1446 en 2006.</t>
  </si>
  <si>
    <t xml:space="preserve">FERNANDO MARTÍN ÁLVAREZ                                                                HUSON                                                                                                            FAMILIA MARTÍN REDONDO </t>
  </si>
  <si>
    <t xml:space="preserve">CARTERA MAFRE S.L SOCIEDAD UNIPERSONAL                                                     CORPORACIÓN FINANCIERA CAJA DE MADRID S.A.                     </t>
  </si>
  <si>
    <t>La participación accionarial agregada de Caja Madrid no excederá el 15%, ni se reducirá por debajo del 3%. Caja Madrid se compromete a no ejercer los derechos políticos de las acciones que eventualmente excedan del 15% del capital, renunciado expresamente a su ejercicio.</t>
  </si>
  <si>
    <t>TELEFONICA</t>
  </si>
  <si>
    <t>Intercambio accionarial entre Telefónica y China Unicom</t>
  </si>
  <si>
    <t>TELEFONICA
CHINA UNICOM</t>
  </si>
  <si>
    <t>JOSE MARIA ROSET MONRÓS                                                                             JUAN CARLOS DE GREGORIO SANTOS                                                                       JUAN ZABÍA LASALA                                                                            INMACULADA PILAR LOZANO SÁNCHEZ-BRUNETE                                                           SALVADOR ANGLADA GONZÁLEZ                                                                      JOSÉ ANTONIO SÁNCHEZ-BRUNETE MORENO                                                                                 ROSA MARÍA GARCÍA GARCÍA                                                                         FRANCISCO JAVIER LOIZAGA JIMÉNEZ                                                                    JOSÉ ANTONIO HOLGUÍN HUESO                                                                                  JUAN ZABÍA DE LA MATA                                                           MÓNICA LETICIA LÓPEZ PALAO HERRERA DÁVILA                                                                                          EBRO PULEVA, S.A.                                                                                                    CULTIPLAN, S.A.                                                                                                                   INVERSIONES EUROPEAS, S.L.                                                                            JEAN MARIE RAYMOND</t>
  </si>
  <si>
    <t xml:space="preserve">TIMÓN 
RUCANDO
LIBERTAS 7
INVERS. MENDOZA SOLANO Y 
OTROS SOCIOS DE PRISA </t>
  </si>
  <si>
    <t>IGNACION POLANCO MORENO, DON MANUEL POLANCO MORENO, D M JESÚS POLANCO MORENO,D ISABEL MORENO PUNCE, MARTA LÓPEZ POLANCO, ISABEL LÓPEZ POLANCO, JAIME LOPEZ POLANCO, DOÑA LUCÍA LOPEZ POLANCO</t>
  </si>
  <si>
    <t>SOCIOS DE NEFINSA</t>
  </si>
  <si>
    <t>MEZOUNA, S.L
ASUA DE INVERSIONES
BYCOMELS PRESA
ONCHENA, S.L
ENERGAY DE INVERSOINES
OTROS ACCIONISTAS  DE VOCENTO</t>
  </si>
  <si>
    <t>Restricciones de voto asi como determinadas obligaciones o limitaciones en cuanto al nombramiento de consejeros e incrementos de participaciones</t>
  </si>
  <si>
    <t>Ejercicio concertado de los derechos de voto a ejercitar en el seno de Nefinsa y Uralita.</t>
  </si>
  <si>
    <t>Acción concertada.</t>
  </si>
  <si>
    <t xml:space="preserve">                                                                                                                                                                                                                                                                                     JOSÉ LUIS OLIU
HECTOR COLONQUES
MIGUEL BOSSER
ISAK ANDIK
JOSE MANUEL LARA
JOAQUIN FOLCH
</t>
  </si>
  <si>
    <t xml:space="preserve">
BRITISH AIRWAYS
EL CORTE INGLÉS
CAJA DE AHORROS Y MONTE DE PIEDAD DE MADRID                                                                    CAJA DE AHORROS Y MONTES DE PIEDAD DE RONDA, CÁDIZ, ALMERÍA, MÁLAGA Y ANTEQUERA                                                            IBERCAJA                                                                                                </t>
  </si>
  <si>
    <t>INTERVINIENTES</t>
  </si>
  <si>
    <t>NATRA, S.A.</t>
  </si>
  <si>
    <t>CEMENTOS MOLINS, S.A.</t>
  </si>
  <si>
    <t>FOMENTO DE CONSTRUCCIONES Y CONTRATAS, S.A.</t>
  </si>
  <si>
    <t>IBERIA LINEAS AEREAS DE ESPAÑA, S.A.</t>
  </si>
  <si>
    <t>PROMOTORA DE INFORMACIONES, S.A.</t>
  </si>
  <si>
    <t>&lt; 5</t>
  </si>
  <si>
    <t>5 a 8</t>
  </si>
  <si>
    <t>9 a 12</t>
  </si>
  <si>
    <t>13 a 15</t>
  </si>
  <si>
    <t>16 a 18</t>
  </si>
  <si>
    <t>&lt; =3</t>
  </si>
  <si>
    <t>&gt; = 6</t>
  </si>
  <si>
    <t>% Total</t>
  </si>
  <si>
    <t>&lt;=3</t>
  </si>
  <si>
    <t>4 y 5</t>
  </si>
  <si>
    <t>6 y 7</t>
  </si>
  <si>
    <t>&gt;=8</t>
  </si>
  <si>
    <t>&lt; = 3</t>
  </si>
  <si>
    <t>RESTO</t>
  </si>
  <si>
    <t>&gt; 8</t>
  </si>
  <si>
    <t>TOTAL</t>
  </si>
  <si>
    <t>%</t>
  </si>
  <si>
    <t>Total</t>
  </si>
  <si>
    <t>&lt; 4</t>
  </si>
  <si>
    <t>&gt; 12</t>
  </si>
  <si>
    <t>&lt;= 3</t>
  </si>
  <si>
    <t>&gt; 9</t>
  </si>
  <si>
    <t xml:space="preserve">(*)Datos calculados como promedio simple del total de retribuciones por concepto para cada sector o grupo entre el número total de consejeros por sector o grupo. No se tiene en consideración las entidades que no han </t>
  </si>
  <si>
    <t xml:space="preserve">(*)Datos calculados como la media simple  del capital comunicado por cada sociedad agrupado dentro del sector o grupo de capitalización al que pertenece. </t>
  </si>
  <si>
    <t>(**)Accionistas significativos no consejeros. Accionistas que declaran en los IAGC una participación en el capital de alguna entidad y que ningún consejero la computa.</t>
  </si>
  <si>
    <t>Fuente: IAGC de las empresas y elaboración propia.</t>
  </si>
  <si>
    <t>AUTOCARTERA DECLARADA. PROMEDIO DE AUTOCARTERA Y DISTRIBUCIÓN POR ENTIDADES</t>
  </si>
  <si>
    <t>CUADRO A07</t>
  </si>
  <si>
    <t>Promedio de autocartera (%/capital)</t>
  </si>
  <si>
    <t>Distribución por entidades (% del capital)</t>
  </si>
  <si>
    <t>(*) En este cuadro solamente se han incluido aquellas acciones concertadas que no han sido notificadas como pactos parasociales</t>
  </si>
  <si>
    <t>Nº</t>
  </si>
  <si>
    <t>&lt; 1%</t>
  </si>
  <si>
    <t xml:space="preserve"> 1%  -  2%</t>
  </si>
  <si>
    <t xml:space="preserve"> 2%  -  3%</t>
  </si>
  <si>
    <t xml:space="preserve"> 3%  -  4%</t>
  </si>
  <si>
    <t>En las acciones concertadas sólo se han incluido aquellas que no habían sido notificadas como pactos parasociales</t>
  </si>
  <si>
    <t>Acuerdos para que Ester Koplowitz siga manteniendo el control de B 1998, el reparto de los consejeros en B 1998 y otra serie de acuerdos para la protección de la inversión de los minoritarios en B 1998.</t>
  </si>
  <si>
    <t xml:space="preserve">El principal objetivo del pacto se refiere a la dirección de las políticas financieras y de explotación de Realia Business, S.A. </t>
  </si>
  <si>
    <t>Cumple</t>
  </si>
  <si>
    <t>Cumple Parcialmente</t>
  </si>
  <si>
    <t>No Cumple</t>
  </si>
  <si>
    <t>Recomendaciones sobre el Consejo de Administración (7-26)</t>
  </si>
  <si>
    <t>Recomendaciones de los consejeros (27-34)</t>
  </si>
  <si>
    <t>ELECNOR, S.A.</t>
  </si>
  <si>
    <t>10 GRUPOS FAMILIARES</t>
  </si>
  <si>
    <t>FAMILIA LAFUENTE
BMS PROMOCIÓN Y DESARROLLO</t>
  </si>
  <si>
    <t>TUBOS REUNIDOS, S.A.</t>
  </si>
  <si>
    <t xml:space="preserve">Acción concertada Famili Zorrilla Lequerica Puig </t>
  </si>
  <si>
    <t>ANTENA 3 DE TELEVISION, S.A.</t>
  </si>
  <si>
    <t>GRUPO PLANETA- DE AGOSTINI, S.L. y RTL GROUP COMMUNICATIONS</t>
  </si>
  <si>
    <t>DE AGOSTINI INVEST, S.A.
PLANETA CORPORACIÓN, S.R.L.</t>
  </si>
  <si>
    <t>BANCO DE SABADELL, S.A.</t>
  </si>
  <si>
    <t>BANCO POPULAR ESPAÑOL, S.A.</t>
  </si>
  <si>
    <t>Se trata de un ´gentlemen agreement´ o pacto de caballeros, por el que los accionistas sindicados (2508 al 31-12-2007) quedan vinculados por el tiempo que libremente decidan.</t>
  </si>
  <si>
    <t>Pacto de sindicación de acciones y voto.</t>
  </si>
  <si>
    <t>BANC SABADELL INVERSIÓ I DESENVOLUPAMENT, S.A.
ANIOL, S.L.
EDREM, S.L.
DISPUR, S.L.
BOYSER, S.L.</t>
  </si>
  <si>
    <t xml:space="preserve">CAJA DE AHORROS Y PENSIONES DE BARCELONA
REPSOL YPF
</t>
  </si>
  <si>
    <t xml:space="preserve">Acuerdos adoptados entre los socios de Portman Baela S.L., conforme a los cuales, tanto la titularidad del capital como los derechos de voto de los socios de Portman Baela que sean personas jurídicas deberán en todo momento recaer en D. Rafael del Pino </t>
  </si>
  <si>
    <t>MARTINSA-FADESA, S.A.</t>
  </si>
  <si>
    <t>REALIA BUSINESS, S.A.</t>
  </si>
  <si>
    <t>FOMENTO DE CONSTRUCCIONES Y CONTRATAS, S.A.
CORPORACIÓN FINANCIERA HISPÁNICA, S.A.
GRUCYCSA, S.A.
CAJA DE AHORROS Y MONTE DE PIEDAD DE MADRID</t>
  </si>
  <si>
    <t xml:space="preserve">CAPITAL SOCIAL, VARIACIÓN DEL CAPITAL EN EL EJERCICIO Y CAPITALIZACIÓN BURSÁTIL </t>
  </si>
  <si>
    <t>CUADRO A01</t>
  </si>
  <si>
    <t>Número Entidades</t>
  </si>
  <si>
    <t>Capital social</t>
  </si>
  <si>
    <t>Capitalización bursátil</t>
  </si>
  <si>
    <t xml:space="preserve">Importe </t>
  </si>
  <si>
    <t>Variación neta ejercicio</t>
  </si>
  <si>
    <t>DISTRIBUCIÓN PORCENTUAL DEL CAPITAL POR TIPOLOGÍA DE ACCIONISTA(*) (**)</t>
  </si>
  <si>
    <t>CUADRO A02</t>
  </si>
  <si>
    <t>% de capital de consejeros</t>
  </si>
  <si>
    <t>% de capital de accionistas significativos no consejeros</t>
  </si>
  <si>
    <t>Autocartera</t>
  </si>
  <si>
    <t>Capital flotante</t>
  </si>
  <si>
    <t>DISTRIBUCIÓN PORCENTUAL DEL CAPITAL COMUNICADO POR CONSEJEROS (*)</t>
  </si>
  <si>
    <t>CUADRO A03</t>
  </si>
  <si>
    <t xml:space="preserve">Promedio del % de capital comunicado por consejeros </t>
  </si>
  <si>
    <t xml:space="preserve">Distribución  por tipologia de consejeros </t>
  </si>
  <si>
    <t>Personas físicas residentes</t>
  </si>
  <si>
    <t>Personas jurídicas residentes</t>
  </si>
  <si>
    <t>Personas físicas o jurídicas no residentes</t>
  </si>
  <si>
    <t>DISTRIBUCIÓN PORCENTUAL DEL CAPITAL COMUNICADO POR ACCIONISTAS SIGNIFICATIVOS NO CONSEJEROS (*)</t>
  </si>
  <si>
    <t>CUADRO A04</t>
  </si>
  <si>
    <t>Promedio del % de capital comunicado por accionistas significativos no consejeros</t>
  </si>
  <si>
    <t>Distribución  por tipología de accionista no consejero</t>
  </si>
  <si>
    <t>CONSEJEROS Y ACCIONISTAS SIGNIFICATIVOS NO CONSEJEROS. DISTRIBUCIÓN POR EL NÚMERO DE SOCIEDADES EN LAS QUE PARTICIPAN</t>
  </si>
  <si>
    <t>CUADRO A05</t>
  </si>
  <si>
    <t>Participación en una sola entidad</t>
  </si>
  <si>
    <t>Participación en dos entidades</t>
  </si>
  <si>
    <t>Participación en tres entidades</t>
  </si>
  <si>
    <t xml:space="preserve">Participación en cuatro o más entidades </t>
  </si>
  <si>
    <t>CONSEJEROS</t>
  </si>
  <si>
    <t>PERSONAS FÍSICAS</t>
  </si>
  <si>
    <t>PERSONAS JURÍDICAS</t>
  </si>
  <si>
    <t>ACCIONISTAS SIGNIFICATIVOS NO CONSEJEROS</t>
  </si>
  <si>
    <t xml:space="preserve">   RESIDENTE</t>
  </si>
  <si>
    <t xml:space="preserve">   NO RESIDENTE </t>
  </si>
  <si>
    <t xml:space="preserve">   NO RESIDENTE</t>
  </si>
  <si>
    <t>SOCIEDADES QUE DECLARAN QUE EXISTE ALGUNA ENTIDAD QUE EJERCE EL CONTROL</t>
  </si>
  <si>
    <t>CUADRO A06</t>
  </si>
  <si>
    <t xml:space="preserve">Número </t>
  </si>
  <si>
    <t>Número</t>
  </si>
  <si>
    <t>(*) La 1ª columna (Entidades que han declarado autocartera) refleja el número de sociedades que en el apartado A.8 han comunicado un porcentaje de autocartera distinto de 0 como posición a fecha de cierre del ejercicio. Éstas son las entidades con cuyos datos se calculan las cifras de promedio de autocartera por sector, y que son distribuídas en el resto de columnas del cuadro</t>
  </si>
  <si>
    <t>IMPORTANCIA CUANTITATIVA DE LAS OPERACIONES DE AUTOCARTERA. DISTRIBUCIÓN POR ENTIDADES</t>
  </si>
  <si>
    <t>CUADRO A08</t>
  </si>
  <si>
    <t>Entidades que han realizado operaciones de autocartera. Promedio de resultados (miles de euros)</t>
  </si>
  <si>
    <t>Distribución por entidades</t>
  </si>
  <si>
    <t>Operativa que ha generado pérdidas</t>
  </si>
  <si>
    <t xml:space="preserve">Operativa que ha generado beneficios &lt; de 5 mill. </t>
  </si>
  <si>
    <t xml:space="preserve">Operativa que ha generado beneficios  entre 5 y 10 mill. </t>
  </si>
  <si>
    <t>Operativa que ha generado beneficios  &gt; de 10 mill.</t>
  </si>
  <si>
    <t>Promedio</t>
  </si>
  <si>
    <t>PACTOS PARASOCIALES Y ACCIONES CONCERTADAS: DISTRIBUCIÓN POR Nº ENTIDADES, Nº DE ACUERDOS Y CAPITAL SOCIAL AFECTADO (*)</t>
  </si>
  <si>
    <t>CUADRO A09</t>
  </si>
  <si>
    <t xml:space="preserve">Pactos parasociales </t>
  </si>
  <si>
    <t>Número de entidades</t>
  </si>
  <si>
    <t>RELACIÓN DETALLADA DE TODAS LAS ACCIONES CONCERTADAS COMUNICADAS (*)</t>
  </si>
  <si>
    <t>CUADRO A10</t>
  </si>
  <si>
    <t>Entidad</t>
  </si>
  <si>
    <t>% del capital afectado</t>
  </si>
  <si>
    <t xml:space="preserve">Intervinientes </t>
  </si>
  <si>
    <t>Descripción de las acciones</t>
  </si>
  <si>
    <t xml:space="preserve">RELACIÓN DETALLADA DE TODOS LOS PACTOS PARASOCIALES COMUNICADOS (*) </t>
  </si>
  <si>
    <t>CUADRO A11</t>
  </si>
  <si>
    <t xml:space="preserve">Entidad </t>
  </si>
  <si>
    <t xml:space="preserve">% del capital afectado </t>
  </si>
  <si>
    <t>Intervinientes</t>
  </si>
  <si>
    <t xml:space="preserve">Descripción del pacto </t>
  </si>
  <si>
    <t xml:space="preserve">MIEMBROS DEL CONSEJO. PROMEDIO DE DISTRIBUCIÓN POR SU CONDICIÓN </t>
  </si>
  <si>
    <t>CUADRO B02</t>
  </si>
  <si>
    <t>Promedio total de consejeros</t>
  </si>
  <si>
    <t xml:space="preserve">Distribución porcentual </t>
  </si>
  <si>
    <t>Ejecutivos</t>
  </si>
  <si>
    <t>Externos dominicales</t>
  </si>
  <si>
    <t>Externos independientes</t>
  </si>
  <si>
    <t xml:space="preserve">Otros externos </t>
  </si>
  <si>
    <t>CLASIFICACION POR TIPOLOGÍA DE CONSEJEROS DENTRO DEL CONSEJO DE ADMINISTRACIÓN Y PORCENTAJE DE CONSEJERAS EN CADA TIPOLOGÍA</t>
  </si>
  <si>
    <t>CUADRO B03</t>
  </si>
  <si>
    <t>% de consejeras ejecutivas</t>
  </si>
  <si>
    <t>% de consejeras dominicales</t>
  </si>
  <si>
    <t>% de consejeras independientes</t>
  </si>
  <si>
    <t>% de consejeras otros externos</t>
  </si>
  <si>
    <t>DISTRIBUCIÓN DE SOCIEDADES COTIZADAS SEGÚN EL NÚMERO DE CONSEJEROS EJECUTIVOS</t>
  </si>
  <si>
    <t>CUADRO B04</t>
  </si>
  <si>
    <t>Sin ejecutivos</t>
  </si>
  <si>
    <t>DISTRIBUCIÓN DE SOCIEDADES COTIZADAS SEGÚN EL NÚMERO DE CONSEJEROS DOMINICALES</t>
  </si>
  <si>
    <t>CUADRO B05</t>
  </si>
  <si>
    <t>Sin dominicales</t>
  </si>
  <si>
    <t xml:space="preserve">DISTRIBUCIÓN DE SOCIEDADES COTIZADAS SEGÚN EL NÚMERO DE CONSEJEROS INDEPENDIENTES </t>
  </si>
  <si>
    <t>CUADRO B06</t>
  </si>
  <si>
    <t xml:space="preserve">Sin independientes </t>
  </si>
  <si>
    <t>DISTRIBUCIÓN DE SOCIEDADES COTIZADAS SEGÚN EL NÚMERO DE OTROS CONSEJEROS EXTERNOS</t>
  </si>
  <si>
    <t xml:space="preserve">CUADRO B07 </t>
  </si>
  <si>
    <t xml:space="preserve">COMISIÓN QUE HA PROPUESTO EL NOMBRAMIENTO DE CONSEJEROS NOMBRADOS O REELEGIDOS EN CADA EJERCICIO. DISTRIBUCIÓN PORCENTUAL </t>
  </si>
  <si>
    <t>CUADRO B08</t>
  </si>
  <si>
    <t>Comisión de nombramiento y retribuciones</t>
  </si>
  <si>
    <t xml:space="preserve">Consejo de Administración </t>
  </si>
  <si>
    <t>Resto</t>
  </si>
  <si>
    <t xml:space="preserve">CONSEJEROS EJECUTIVOS </t>
  </si>
  <si>
    <t>CONSEJEROS EXTERNOS DOMINICALES</t>
  </si>
  <si>
    <t>CONSEJEROS EXTERNOS INDEPENDIENTES</t>
  </si>
  <si>
    <t>OTROS CONSEJEROS EXTERNOS</t>
  </si>
  <si>
    <t>TOTAL CONSEJEROS</t>
  </si>
  <si>
    <t>MANDATO DE CONSEJEROS INDEPENDIENTES</t>
  </si>
  <si>
    <t>CUADRO B09</t>
  </si>
  <si>
    <t xml:space="preserve">Entidades en las que se limita el mandato de los consejeros independientes </t>
  </si>
  <si>
    <t>&gt; 4%</t>
  </si>
  <si>
    <t xml:space="preserve">SOCIEDADES EN LAS QUE SE HAN PRODUCIDO CAMBIOS EN LA CONDICIÓN DE CONSEJEROS. NÚMERO DE CONSEJEROS QUE HAN MODIFICADO SU CONDICIÓN </t>
  </si>
  <si>
    <t>CUADRO B10</t>
  </si>
  <si>
    <t xml:space="preserve">Sociedades en las que se han producido modificaciones </t>
  </si>
  <si>
    <t>Consejeros a los que ha afectado el cambio</t>
  </si>
  <si>
    <t>DISTRIBUCIÓN DE SOCIEDADES COTIZADAS POR EL NÚMERO DE CONSEJEROS QUE HAN CESADO A LO LARGO DEL EJERCICIO</t>
  </si>
  <si>
    <t>CUADRO B11</t>
  </si>
  <si>
    <t>Consejeros que han cesado</t>
  </si>
  <si>
    <t>Número de empresas</t>
  </si>
  <si>
    <t xml:space="preserve">Ningun cese </t>
  </si>
  <si>
    <t>Un solo cese</t>
  </si>
  <si>
    <t xml:space="preserve">Dos o tres ceses </t>
  </si>
  <si>
    <t>Cuatro o más ceses</t>
  </si>
  <si>
    <t xml:space="preserve">NÚMERO DE CONSEJEROS SEGÚN SU CONDICIÓN POR SU PARTICIPACIÓN EN UNA O MÁS SOCIEDADES COTIZADAS </t>
  </si>
  <si>
    <t>CUADRO B12</t>
  </si>
  <si>
    <t xml:space="preserve">Participación en una sola entidad </t>
  </si>
  <si>
    <t xml:space="preserve">Participación en dos entidades </t>
  </si>
  <si>
    <t xml:space="preserve">Participación en tres entidades </t>
  </si>
  <si>
    <t xml:space="preserve">Participación en cuatro entidades </t>
  </si>
  <si>
    <t>Participación en cinco o más entidades</t>
  </si>
  <si>
    <t xml:space="preserve">EJECUTIVOS </t>
  </si>
  <si>
    <t>DOMINICALES</t>
  </si>
  <si>
    <t>INDEPENDIENTES</t>
  </si>
  <si>
    <t>OTROS  EXTERNOS</t>
  </si>
  <si>
    <t xml:space="preserve">DOMINICAL Y EJECUTIVO </t>
  </si>
  <si>
    <t xml:space="preserve">DOMINICAL E INDEPENDIENTE </t>
  </si>
  <si>
    <t xml:space="preserve">DOMINICAL Y OTROS EXTERNOS </t>
  </si>
  <si>
    <t>INDEPENDIENTE Y EJECUTIVO</t>
  </si>
  <si>
    <t>INDEPENDIENTE Y OTROS EXTERNOS</t>
  </si>
  <si>
    <t>EJECUTIVO Y OTROS EXTERNOS</t>
  </si>
  <si>
    <t>DOMINICAL, INDEPENDIENTE Y EJECUTIVO</t>
  </si>
  <si>
    <t>DATOS DE LAS SOCIEDADES ANONIMAS COTIZADAS AGREGADOS POR SECTORES Y GRUPOS DE CAPITALIZACION</t>
  </si>
  <si>
    <t xml:space="preserve">CUADRO A01. CAPITAL SOCIAL, VARIACIÓN DEL CAPITAL EN EL EJERCICIO Y CAPITALIZACIÓN BURSÁTIL </t>
  </si>
  <si>
    <t>CUADRO A02. DISTRIBUCIÓN PORCENTUAL DEL CAPITAL POR TIPOLOGÍA DE ACCIONISTA</t>
  </si>
  <si>
    <t xml:space="preserve">CUADRO A03. DISTRIBUCIÓN PORCENTUAL DEL CAPITAL COMUNICADO POR CONSEJEROS </t>
  </si>
  <si>
    <t xml:space="preserve">CUADRO A04. DISTRIBUCIÓN PORCENTUAL DEL CAPITAL COMUNICADO POR ACCIONISTAS SIGNIFICATIVOS NO CONSEJEROS </t>
  </si>
  <si>
    <t>CUADRO A05. CONSEJEROS Y ACCIONISTAS SIGNIFICATIVOS NO CONSEJEROS. DISTRIBUCIÓN POR EL NÚMERO DE SOCIEDADES EN LAS QUE PARTICIPAN</t>
  </si>
  <si>
    <t>CUADRO A06. SOCIEDADES QUE DECLARAN QUE EXISTE ALGUNA ENTIDAD QUE EJERCE EL CONTROL</t>
  </si>
  <si>
    <t>CUADRO A07. AUTOCARTERA DECLARADA. PROMEDIO DE AUTOCARTERA Y DISTRIBUCIÓN POR ENTIDADES</t>
  </si>
  <si>
    <t>CUADRO A08. IMPORTANCIA CUANTITATIVA DE LAS OPERACIONES DE AUTOCARTERA. DISTRIBUCIÓN POR ENTIDADES</t>
  </si>
  <si>
    <t>CUADRO A09. PACTOS PARASOCIALES Y ACCIONES CONCERTADAS: DISTRIBUCIÓN POR Nº ENTIDADES, Nº DE ACUERDOS Y CAPITAL SOCIAL AFECTADO (*)</t>
  </si>
  <si>
    <t xml:space="preserve">CUADRO A10. RELACIÓN DETALLADA DE TODAS LAS ACCIONES CONCERTADAS COMUNICADAS </t>
  </si>
  <si>
    <t xml:space="preserve">CUADRO A11. RELACIÓN DETALLADA DE TODOS LOS PACTOS PARASOCIALES COMUNICADOS </t>
  </si>
  <si>
    <t xml:space="preserve">CUADRO B01. DISTRIBUCIÓN DE SOCIEDADES COTIZADAS SEGÚN EL NÚMERO DE MIEMBROS DEL CONSEJO DE ADMINISTRACIÓN </t>
  </si>
  <si>
    <t xml:space="preserve">CUADRO B02. MIEMBROS DEL CONSEJO. PROMEDIO DE DISTRIBUCIÓN POR SU CONDICIÓN </t>
  </si>
  <si>
    <t>CUADRO B03. CLASIFICACION POR TIPOLOGÍA DE CONSEJEROS DENTRO DEL CONSEJO DE ADMINISTRACIÓN Y PORCENTAJE DE CONSEJERAS EN CADA TIPOLOGÍA</t>
  </si>
  <si>
    <t>CUADRO B04. DISTRIBUCIÓN DE SOCIEDADES COTIZADAS SEGÚN EL NÚMERO DE CONSEJEROS EJECUTIVOS</t>
  </si>
  <si>
    <t>CUADRO B05. DISTRIBUCIÓN DE SOCIEDADES COTIZADAS SEGÚN EL NÚMERO DE CONSEJEROS DOMINICALES</t>
  </si>
  <si>
    <t xml:space="preserve">CUADRO B06. DISTRIBUCIÓN DE SOCIEDADES COTIZADAS SEGÚN EL NÚMERO DE CONSEJEROS INDEPENDIENTES </t>
  </si>
  <si>
    <t>CUADRO B07. DISTRIBUCIÓN DE SOCIEDADES COTIZADAS SEGÚN EL NÚMERO DE OTROS CONSEJEROS EXTERNOS</t>
  </si>
  <si>
    <t xml:space="preserve">CUADRO B08. COMISIÓN QUE HA PROPUESTO EL NOMBRAMIENTO DE CONSEJEROS NOMBRADOS O REELEGIDOS EN CADA EJERCICIO. DISTRIBUCIÓN PORCENTUAL </t>
  </si>
  <si>
    <t>CUADRO B09. MANDATO DE CONSEJEROS INDEPENDIENTES</t>
  </si>
  <si>
    <t xml:space="preserve">CUADRO B10. SOCIEDADES EN LAS QUE SE HAN PRODUCIDO CAMBIOS EN LA CONDICIÓN DE CONSEJEROS. NÚMERO DE CONSEJEROS QUE HAN MODIFICADO SU CONDICIÓN </t>
  </si>
  <si>
    <t>CUADRO B11. DISTRIBUCIÓN DE SOCIEDADES COTIZADAS POR EL NÚMERO DE CONSEJEROS QUE HAN CESADO A LO LARGO DEL EJERCICIO</t>
  </si>
  <si>
    <t xml:space="preserve">CUADRO B12. NÚMERO DE CONSEJEROS SEGÚN SU CONDICIÓN POR SU PARTICIPACIÓN EN UNA O MÁS SOCIEDADES COTIZADAS </t>
  </si>
  <si>
    <t>CUADRO B13. DISTRIBUCIÓN PORCENTUAL DE CONSEJEROS SEGÚN SU CONDICIÓN POR SU PARTICIPACIÓN EN UNA O MÁS SOCIEDADES COTIZADAS</t>
  </si>
  <si>
    <t xml:space="preserve">CUADRO B14. NÚMERO DE ENTIDADES EN LAS QUE SUS CONSEJEROS SON ADMINISTRADORES O DIRECTIVOS EN OTRAS ENTIDADES DEL GRUPO </t>
  </si>
  <si>
    <t>CUADRO B15. REMUNERACIÓN AGREGADA DEL CONSEJO. PROMEDIO DISTRIBUCIÓN PORCENTUAL POR CONCEPTOS</t>
  </si>
  <si>
    <t xml:space="preserve">CUADRO B16. REMUNERACIÓN AGREGADA DEL CONSEJO. PROMEDIO DISTRIBUCIÓN PORCENTUAL POR TIPOLOGÍA DE CONSEJEROS </t>
  </si>
  <si>
    <t xml:space="preserve">CUADRO B17. REMUNERACIÓN DEL CONSEJO. PROMEDIO POR CONSEJERO Y CONCEPTO REMUNERATIVO  </t>
  </si>
  <si>
    <t>CUADRO B18. ENTIDADES QUE MANTIENEN CLÁUSULAS DE GARANTÍA O BLINDAJE A FAVOR DE LOS MIEMBROS DE LA ALTA DIRECCIÓN</t>
  </si>
  <si>
    <t>CUADRO B19. ATRIBUCIONES DEL PRESIDENTE DEL CONSEJO DE ADMINISTRACIÓN. DISTRIBUCIÓN PORCENTUAL POR ENTIDADES</t>
  </si>
  <si>
    <t xml:space="preserve">CUADRO B20. PROCEDIMIENTOS PARA CONSEJEROS </t>
  </si>
  <si>
    <t>CUADRO B21. PROMEDIO DE AÑOS QUE EL AUDITOR ESTÁ DESARROLLANDO SU TRABAJO DE FORMA ININTERRUMPIDA. DISTRIBUCIÓN POR ENTIDADES</t>
  </si>
  <si>
    <t>CUADRO B22. PROMEDIO DE MIEMBROS DE LA COMISIÓN EJECUTIVA</t>
  </si>
  <si>
    <t xml:space="preserve">CUADRO B23. MIEMBROS DE LA COMISIÓN EJECUTIVA. DISTRIBUCIÓN POR CONDICIÓN DE CONSEJEROS </t>
  </si>
  <si>
    <t>CUADRO B24. PROMEDIO DE MIEMBROS DE LA COMISIÓN DE NOMBRAMIENTOS Y RETRIBUCIONES</t>
  </si>
  <si>
    <t xml:space="preserve">CUADRO B25. MIEMBROS DE LA COMISIÓN DE NOMBRAMIENTOS Y RETRIBUCIONES. DISTRIBUCIÓN POR CONDICIÓN DE CONSEJEROS </t>
  </si>
  <si>
    <t>CUADRO B26. PROMEDIO DE MIEMBROS DEL COMITÉ DE AUDITORÍA</t>
  </si>
  <si>
    <t xml:space="preserve">CUADRO B27. MIEMBROS DEL COMITÉ DE AUDITORÍA. COMPOSICIÓN POR CONDICIÓN DE CONSEJEROS </t>
  </si>
  <si>
    <t>CUADRO C1. INFORMACIÓN SOBRE LA JUNTA GENERAL DE ACCIONISTAS</t>
  </si>
  <si>
    <t>CUADRO C2. OPERACIONES VINCULADAS</t>
  </si>
  <si>
    <t>CUADRO F1. PORCENTAJE DE RECOMENDACIONES DEL CÓDIGO UNIFICADO AGRUPADAS POR CATEGORÍAS Y GRADO DE CUMPLIMIENTO</t>
  </si>
  <si>
    <t xml:space="preserve">DOMINICAL, INDEPENDIENTE Y OTROS EXTERNOS </t>
  </si>
  <si>
    <t xml:space="preserve">DOMINICAL, EJECUTIVO Y OTROS EXTERNOS </t>
  </si>
  <si>
    <t>DISTRIBUCIÓN PORCENTUAL DE CONSEJEROS SEGÚN SU CONDICIÓN POR SU PARTICIPACIÓN EN UNA O MÁS SOCIEDADES COTIZADAS (*)</t>
  </si>
  <si>
    <t>CUADRO B13</t>
  </si>
  <si>
    <t>Participación en cuatro entidades</t>
  </si>
  <si>
    <t>EJECUTIVOS</t>
  </si>
  <si>
    <t xml:space="preserve">INDEPENDIENTES </t>
  </si>
  <si>
    <t xml:space="preserve">OTROS  EXTERNOS </t>
  </si>
  <si>
    <t>DOMINICAL Y OTROS EXTERNOS</t>
  </si>
  <si>
    <t xml:space="preserve">INDEPENDIENTE Y EJECUTIVO </t>
  </si>
  <si>
    <t xml:space="preserve">EJECUTIVO Y OTROS EXTERNOS </t>
  </si>
  <si>
    <t xml:space="preserve">DOMINICAL, INDEPENDIENTE Y EJECUTIVO </t>
  </si>
  <si>
    <t>DOMINICAL, INDEPENDIENTE Y OTROS EXTERNOS</t>
  </si>
  <si>
    <t xml:space="preserve">NÚMERO DE ENTIDADES EN LAS QUE SUS CONSEJEROS SON ADMINISTRADORES O DIRECTIVOS EN OTRAS ENTIDADES DEL GRUPO </t>
  </si>
  <si>
    <t>CUADRO B14</t>
  </si>
  <si>
    <t xml:space="preserve">Sociedades en las que algún consejero lo es también de alguna otra entidad del grupo </t>
  </si>
  <si>
    <t xml:space="preserve">Distribución según el porcentaje del consejeros que son administradores o directivos en otras entidades del grupo </t>
  </si>
  <si>
    <t>Distribución por promedio por consejero de cargos de administrador o directivo que ocupa en otras entidades del grupo</t>
  </si>
  <si>
    <t>Entre un 
25% y un 50% 
del Consejo</t>
  </si>
  <si>
    <t>Más de un 
50% 
del Consejo</t>
  </si>
  <si>
    <t>Hasta 2 cargos adicionales</t>
  </si>
  <si>
    <t xml:space="preserve">Entre 2 y 4 cargos adicionales </t>
  </si>
  <si>
    <t xml:space="preserve">Más de 4 cargos adicionales </t>
  </si>
  <si>
    <t>REMUNERACIÓN AGREGADA DEL CONSEJO. PROMEDIO DISTRIBUCIÓN PORCENTUAL POR CONCEPTOS (*)</t>
  </si>
  <si>
    <t>CUADRO B15</t>
  </si>
  <si>
    <t>Retribución fija</t>
  </si>
  <si>
    <t>Dietas</t>
  </si>
  <si>
    <t xml:space="preserve">Otros conceptos retributivos </t>
  </si>
  <si>
    <t xml:space="preserve">                                                                                                ALFONSO ZORRILLA DE LEQUERICA PUIGMERCEDES PUIG PEREZ DE GUZMANMERCEDES ZORRILLA DE LEQUERICA PUIGLETICIA ZORRILLA DE LEQUERICA PUIG
PILAR ZORRILLA DE LEQUERICA PUIG
</t>
  </si>
  <si>
    <t>(*) Datos calculados como porcentaje del total de retribuciones por concepto  en cada sector o grupo entre el total de retribuciones del sector o grupo.</t>
  </si>
  <si>
    <t>REMUNERACIÓN AGREGADA DEL CONSEJO. PROMEDIO DISTRIBUCIÓN PORCENTUAL POR TIPOLOGÍA DE CONSEJEROS (*)</t>
  </si>
  <si>
    <t>CUADRO B16</t>
  </si>
  <si>
    <t>(*) Datos calculados como porcentaje de la retribución agregada para cada sector o grupo por tipología del consejero entre el total de la retribución del sector o grupo.</t>
  </si>
  <si>
    <t>CUADRO  B17</t>
  </si>
  <si>
    <t>CUADRO B18</t>
  </si>
  <si>
    <t>Entidades</t>
  </si>
  <si>
    <t>Beneficiarios</t>
  </si>
  <si>
    <t>COLD FIELD INVESTMENTS, LLC,                                                      SFDS GLOBAL HOLDINGS, B.V.,                                      SMITHFIELD FOODS, INC,                                                                                 CAMPOFRIO FOOD GROUP, S.A.,                                                 SMITHFIELD INSURANCE COMPANY LTD</t>
  </si>
  <si>
    <t>Situación de derechos de voto de accionistas que individualmente  no superan ninguno de ellos el 3% del capital social. La duración será hasta que vuelva a cotizar.</t>
  </si>
  <si>
    <t>GRUPO CATALANA OCCIDENTE,S.A.</t>
  </si>
  <si>
    <t xml:space="preserve">CO, SOCIEDAD DE GESTIÓN Y PARTICIPACIÓN S.A
DEPSA 96, S.A
INOC, S.A                                                                                                                                                                                            CORPORACIÓN CATALANA OCCIDENTE, S.A
LA PREVISIÓN 96, S.A     
DON JESÚS SERRA FARRÉ                                                                                                                                                                                    DOÑA ICIAR USANDIZAGA SAINZ                                                                                                                                                                        USANA 2007 S.L.                                                                      </t>
  </si>
  <si>
    <t>METROVACESA, S.A</t>
  </si>
  <si>
    <t>BANCO SANTANDER S.A                                                                                     BANCO POPULAR ESPAÑOL S.A                                                         BANCO BILBAO VIZCAYA ARGENTARIA S.A                                CAJA DE AHORROS Y MONTE DE PIEDAD DE MADRID           BANCO SABADELL S.A.</t>
  </si>
  <si>
    <t>BANCAJA INVERSIONES S.A.                                                                  SOCIEDAD DE PROMOCIÓN Y PARTICIPACIÓN EMPRESARIAL CAJA MADRID                                                               CORPORACIÓN FINANCIERA CAJA DE MADRID, S.A.             CAJA DE AHORROS Y MONTE DE PIEDAD DE ZARAGOZA, ARAGÓN Y LA RIOJA (IBERCAJA)                                                       CK CORPORACIÓN KUTXA-KUTXA KORPORAZOIA, S.L.       HOTELES PARTICIPADOS S.L.</t>
  </si>
  <si>
    <t>INDICESA L´ILLA, S.L.                                                                         RAMÓN SANAHUJA PONS</t>
  </si>
  <si>
    <t>COTTON MAGENTA                                                                        BASIC ELITE, S.L.                                                                                     CRESA PATRIMONIAL, S.L.                                                        UNDERTAKE OPTIONS, S.L.</t>
  </si>
  <si>
    <t>BILBAO VIZCAYA HOLDING, S.A.                                                                                                                                                                                                                                 BBVA ELCANO EMPRESARIAL, SCR, S.A. DE REGIMEN SIMPLIFICADO                                                                                                                                                             BBVA ELCANO II EMPRESARIAL, SCR, S.A. DE REGIMEN SIMPLIFICADO
ARALTEC, S.L
ARAGONESAS PROMOCIÓN DE OBRAS Y CONSTRUCCIONES</t>
  </si>
  <si>
    <t>DOLORES AGUIRRE YBARRA Y OTROS
PILAR AGUIRRE ALONSO ALLENDE
EDUARDO AGUIRRE ALONSO ALLENDE
GONZALO AGUIRRE ALONSO ALLENDE
FEDERICO LIPPERHEIDE WICKE
BELIPPER, S.L.                                                                                                                                                                                                                                                                ALBORGA UNO, S.L.                                                                                                                                                                                                                                                    ALBORGA DOS, S.L.                                                                                                                                                                                                                                                                           MIRVA, S.L.                                                                                                                                                                                                                                                                GOAGA 1, S.L.                                                                                                                                                                                                                                                 AMANDRENA, S.L.</t>
  </si>
  <si>
    <t>IBERIA LINEAS AEREAS DE ESPAÑA, S.A.
NEFINSA, S.A.</t>
  </si>
  <si>
    <t>La estabilidad accionarial de la compañía y el otorgamiento de derechos recíprocos de adquisición de sus participaciones.
- Compromiso de no control o control por un tercero de A3TV.
- Acuerdos de gestión de la sociedad y programa de retribución variable y fidelización de directivos.</t>
  </si>
  <si>
    <t>Suscrito el pasado 27/07/06 en orden al establecimiento de un régimen de limitaciones a la libre transmisibilidad de sus acciones en la compañía</t>
  </si>
  <si>
    <t>OCM EUROPEAN PRINCIPAL OPPORTUNITIES FUND; L.P.                       CAMPOFRIO ALIMENTACIÓN, S.A.                                              OCM  LUXENBOURG OPPS MEATS HOLDINGS SARL                                OCM  LUXENBOURG EPOF MEATS HOLDINGS SARL                             SFDS GLOBAL HOLDINGS, B.V.                                                             SMITHFIELD FOODS, INC,                                                                     CARBAL, S.A.                                                                               CARTERA NUVALIA, S.L.                                                                 BITONCE; S.L.                                                                                                              ALINA CORPORATE, S..L.                                                       BETONICA95, S.L.                                                                                                                                                      GRUPO SMITHFIELD IHOLDINGS S.L.</t>
  </si>
  <si>
    <t>Protocolo de fusión entre Camprofrio Alimentación S.A. y Groupe Smithfield S.L. y otros de la fecha 30 de junio de 2008, agenda de 18/09/08 y segunda agenda 24/10/08</t>
  </si>
  <si>
    <t xml:space="preserve">Los hermanos  Juan, Carlos, Leonor y Gloria March Delgado son propietarios de la totalidad de las acciones de Banca March, S.A. que además tiene una participación en Corporación Financiera Alba.
Afecta al ejercicio de los derechos de voto de las acciones de la misma de las que son titulares los firmantes del pacto. </t>
  </si>
  <si>
    <t xml:space="preserve">DISTRIBUCIÓN DE SOCIEDADES COTIZADAS SEGÚN EL NÚMERO DE MIEMBROS DEL CONSEJO DE ADMINISTRACIÓN </t>
  </si>
  <si>
    <r>
      <t xml:space="preserve">SECTOR NO FINANCIERO </t>
    </r>
    <r>
      <rPr>
        <b/>
        <sz val="8"/>
        <rFont val="Myriad Pro Light"/>
        <family val="2"/>
      </rPr>
      <t xml:space="preserve">                      </t>
    </r>
  </si>
  <si>
    <t xml:space="preserve">METÁLICAS BÁSICAS Y TRANSFORMACIÓN METALES </t>
  </si>
  <si>
    <t>QUÍMICAS, PAPEL Y ARTES GRÁFICAS</t>
  </si>
  <si>
    <t xml:space="preserve">OTRAS INDUSTRIAS MANUFACTURERAS </t>
  </si>
  <si>
    <t>TRANSPORTES Y COMUNICACIONES</t>
  </si>
  <si>
    <t xml:space="preserve">INMOBILIARIAS </t>
  </si>
  <si>
    <t xml:space="preserve">SECTOR FINANCIERO                   </t>
  </si>
  <si>
    <t xml:space="preserve">BANCOS </t>
  </si>
  <si>
    <t xml:space="preserve">SOCIEDADES DE CARTERA </t>
  </si>
  <si>
    <t xml:space="preserve">DISTRIBUCIÓN SEGÚN IBEX O POR CAPITALIZACIÓN </t>
  </si>
  <si>
    <t xml:space="preserve">NO IBEX 35 Y CAPITALIZACIÓN: (millones de euros) </t>
  </si>
  <si>
    <t xml:space="preserve">Más de 1.000 </t>
  </si>
  <si>
    <t xml:space="preserve">Menor 25% 
del Consejo </t>
  </si>
  <si>
    <t xml:space="preserve">Promedio retribución fija </t>
  </si>
  <si>
    <t>Promedio retribución Variable</t>
  </si>
  <si>
    <t xml:space="preserve">Promedio dietas </t>
  </si>
  <si>
    <t>Promedio otros conceptos retributivos</t>
  </si>
  <si>
    <t>Recomendaciones de estatutos y juntas generales (1-6)</t>
  </si>
  <si>
    <t>Recomendaciones sobre las retribuciones (35-41)</t>
  </si>
  <si>
    <t>Recomendaciones de las comisiones (42-58)</t>
  </si>
  <si>
    <t>AÑO 2010</t>
  </si>
  <si>
    <t>El control de la mayoria de su capital ha venido siendo ostentado por un grupo de accionistas formado por diez grupos familiares que ha estado actuando concertadamente como la unidad de decision y control de la sociedad. Esta unidad de control quedo instrumentada a través de la constitucion de la sociedad CANTILES XXI, S.L., a la cual fueron aportadas las acciones de ELECNOR, S.A. (51%) que controlaban los diez grupos familiares antes mencionados.</t>
  </si>
  <si>
    <t>NYESA VALORES CORPORACIÓN, S.A</t>
  </si>
  <si>
    <t>NATRACEUTICAL, S.A.</t>
  </si>
  <si>
    <t>ABERTIS INFRAESTRUCTURAS, S.A. (*)</t>
  </si>
  <si>
    <t xml:space="preserve">Trébol Holdings, S.à.r.l. 
ACS, Actividades de Construcción y Servicios, S.A.
</t>
  </si>
  <si>
    <t>Es un pacto articulado a través de un Contrato de Inversión cuyo objeto principal era la toma de una participación significativas pero minoritarias a través de dos sociedades participadas. Regula la libre transmisibilidad de las acciones y el ejercicio del derecho de voto.</t>
  </si>
  <si>
    <t>AMADEUS IT HOLDING, S.A.</t>
  </si>
  <si>
    <t xml:space="preserve"> Societé Air France
 Amadelux Investments, S.A.R.L.
 Iberia Líneas Aéreas de España, S.A.
 Lufthansa Commercial Holding GmbH
 Deutsche Lufthansa AG y Amadeus IT Holding, S.A. </t>
  </si>
  <si>
    <t>El objeto del pacto es (i) regular la composición del consejo y comisiones del consejo (ii) regular el régimen aplicable a la transmisión de acciones y (iii) compromiso de no competencia y otras cuestiones conexas</t>
  </si>
  <si>
    <t>LABORATORIOS ALMIRALL, S.A. (*)</t>
  </si>
  <si>
    <t>D. ANTONIO GALLARDO BALLART
 D. JORGE GALLARDO BALLART,
 D. DANIEL BRAVO ANDREU, 
DÑA. MARGARET LITTLETON, 
INMOBILIARIA BRAVIOL, S.A., DANIMAR 1990, S.L., Y TODASA, S.A.U.</t>
  </si>
  <si>
    <t>Declaran su intención de no alterar la representación  en el Consejo de Administración de A3TV y de no adquirir individualmente nuevas participaciones de ésta.- Establecen determinadas normas para adoptar decisiones relativas a A3TV (propuestas de designación de cargos y
representantes, pacto de no competencia, medidas a adoptar en caso de desacuerdo entre las partes, etc).</t>
  </si>
  <si>
    <t>BANCO DE VALENCIA, S.A.</t>
  </si>
  <si>
    <t>BANCAJA INVERSIONES, S.A.
BANCO FINANCIERO Y DE AHORROS, S.A.</t>
  </si>
  <si>
    <t>Bancaja Inversiones cedió a BFA los derechos de voto atribuidos a las acciones de Banco de Valencia, representativas de un 38,3%</t>
  </si>
  <si>
    <t xml:space="preserve">Restricción del ejercicio de voto con la finalidad de desarrollar una política común duradera y estable y una presencia en los Organos de Gobierno. </t>
  </si>
  <si>
    <t>DOÑA LEONOR MARCH DELGADO
DOÑA GLORIA MARCH DELGADO
DON JUAN MARCH DELGADO
DON CARLOS MARCH DELGADO</t>
  </si>
  <si>
    <t>DOGI INTERNATIONAL FABRICS</t>
  </si>
  <si>
    <t>DON CLEMENTE FERNANDEZ GONZALEZ                                     DON PEDRO ANDRÉS CASADO VICENTE                                          DON FERMÍN HIGUERAS ROYO</t>
  </si>
  <si>
    <t>FLUIDRA, S.A. (*)</t>
  </si>
  <si>
    <t>DOÑA ESTHER KOPLOWITZ ROMERO JOSEU</t>
  </si>
  <si>
    <t>GAS NATURAL SDG, S.A. (*)</t>
  </si>
  <si>
    <t xml:space="preserve">Acuerdos para mantener la paridad en el seno del consejo y comisión ejecutiva. </t>
  </si>
  <si>
    <t>Pacto sobre derechos de voto de GCO en virtud del dcual se regule, entre otros, la sindicación y agrupación de los derechos de voto de GCO así como la limitación a la transmisibilidad entre los firmantes de dicho pacto parasocial.</t>
  </si>
  <si>
    <t>GRUPO EZENTIS, S.A.</t>
  </si>
  <si>
    <t>JAVIER TALLADA GARCIA DE LA FUENTE
RUSTRADUCTUS, S.L.
TSS LUXEMBOURG I, S.A.R.L.</t>
  </si>
  <si>
    <t>Pacto para limitar la transmisibilidad de las acciones y regular el ejercicio de los derechos de voto y regular sus relaciones como accionistas significativos de la cotizada Ezentis.</t>
  </si>
  <si>
    <t>GRUPO FERROVIAL, S.A. (*)</t>
  </si>
  <si>
    <t>GRIFOLS, S.A.</t>
  </si>
  <si>
    <t>TALECRIS BIOTHERAPEUTICS HOLDINGS CORP.
THORTHOL HOLDINGS, B.V.
SCRANTON ENTERPRISES, B.V.
RODELLAR AMSTERDAM B.V.
MANUEL CANIVELL GRIFOLS
JOSEFA GRIFOLS LUCAS
Mª JOSE CANIVELL GRIFOLS
JORDI CANIVELL GRIFOLS
MAGDALENA CANIVELL GRIFOLS
DERIA, S.A.</t>
  </si>
  <si>
    <t>Los pactos Parasociales tienen su origen en un acuerdo suscrito por Grifols por el que va a adquirir la sociedad Talecris. Regula la libre transmisibilidad de las acciones y el ejercicio del derecho de voto para aspectos concretos (modificación estatutaria y ampliación de capital).</t>
  </si>
  <si>
    <t>El acuerdo tiene como finalidad crear un núcleo estable. Las acciones están sindicadas y tienen por objeto la consecución de una unidad de voto en las juntas generales y en el consejo de administración, también en el caso eventual de una OPA.</t>
  </si>
  <si>
    <t>1) Pacto de permanencia. Se comprometen a no vender, enajenar, transmitir o disponer en modo alguno de las acciones de Martinsa Fadesa
2) Derecho de adquisición preferente
3) Se han comprometido a votar favorablemente al objeto de permitir que AGUIEIRA DE INVERSIONES, S.L. y la CAJA tengan derecho a nombrar cada uno un consejero en el Consejo de Administración de la Sociedad.</t>
  </si>
  <si>
    <t>El pacto tiene por objeto la convergencia del ejercicio del derecho de voto en las Juntas Generales de Accionistas de la Sociedad, la vinculación de los accionistas de la Sociedad y el establecimiento de determinadas restricciones en cuanto a la libre transmisibilidad de las acciones.</t>
  </si>
  <si>
    <t>MAPFRE</t>
  </si>
  <si>
    <t>MEDIASET ESPAÑA COMUNICACION, S.A.</t>
  </si>
  <si>
    <t>MEDIASET SPA
PRISA TELEVISIÓN
PROMOTORA DE INFORMACIONES, S.A.</t>
  </si>
  <si>
    <t>Como consecuencia de los contratos de integración y en el Contrato de Opción suscritos, Prisa Televisión tiene derecho a dos puestos en el consejo.  Adicionalmente hay un comprosiso de Prisa Televisión a no transmitri las acciones de Mediaset.</t>
  </si>
  <si>
    <t>Estas entidades alcanzaron un acuerdo con la familia Sanahuja y las sociedades por ella controladas para la reestructuración accionarial de la sociedad suscribiendo un pacto de Dación en Pago en virtud del cual adquirieron aproximadamente un 66% de las acciones representativas del capital social. En virtud de un acuerdo separado, las partes regularon ciertos aspectos tales como el ejercicio de los derechos de voto, la representación de la familia Sanahuja en el Consejo de Administración o el ejercicio de opciones de compra de acciones de la sociedad concedida a la familia Sanahuja,</t>
  </si>
  <si>
    <t xml:space="preserve">Cesión de los derechos de voto de Indicesa L´illla, S.L. a favor de Ramón </t>
  </si>
  <si>
    <t xml:space="preserve">Las entidades controladas por la familia Sanahuja actúan concertadamente y bajo unidad de dirección en relación con la sociedad. No obstante, los derechos de voto de las sociedades controladas por la familia Sanahuja están pignorados a favor de cuatro entidades financieras (La Caixa, HSBC, ICF y Caixa Catalunya), alcanzandose acuerdos para el ejercicio de los derechos de voto por estas cuatro entidades y subsidiariamente por las entidades firmantes del contrato de Dación en pago. </t>
  </si>
  <si>
    <t>NH HOTELES, S.A</t>
  </si>
  <si>
    <t>Sindicato de accionistas que comprenderá todas las acciones de la sociedad de la que los accionistas sean titulares durante la vigencia del Pacto, con excepción de aquellas acciones adquiridas como como consecuencia de la prestación de servicios financieros a clientes o de las actividades de tesorería y de trading. En virtud del citado Sindicato, todos los socios del Sindicato se obligan a ejercitar de un modo unitario los derechos políticos que se deriven de las acciones sindicadas y, de forma especial, a que todas las accionies sindicadas voten en las Juntas Generales de un modo unitario y de forma que decidan las mayorías específicamente reguladas en dicho Pacto de socios</t>
  </si>
  <si>
    <t>CK CORPORACIÓN KUTXA KUTXA KORPORAZIOA, S.L.                                                                                 HOTELES PARTICIPADOS</t>
  </si>
  <si>
    <t>Sindicato de accionistas que comprenderá todas las acciones de la Sociedad de la que los accionistas sean titulares durante la vigencia del pacto, con excepción de aquéllas acciones adquiridas como consecuencia de la prestación de servicios finnacieros  a clientes o de las actividades de tesoreria y de trading. En virtud del cual se obligan a ejercitar de forma unitaria los derechos politicos que se deriven de las acciones sindicadas y, de forma espacial, a que todas las acciones sindicadas se voten en las Juntas Generales de modo unitario y de forma que decidan las mayorías especificamente reguladas en dicho pacto.</t>
  </si>
  <si>
    <t>BIOSEARCH</t>
  </si>
  <si>
    <t xml:space="preserve">Acuerdos entre Timón y el resto de accionistas de Prisa para regular la aportación de las acciones de Prisa a la sociedad Promotora de Publicaciones, y el régimen de participación. Distribución del consejo, sentido de voto y otros acuerdos. </t>
  </si>
  <si>
    <t>Convenio de sindicación que afectaba a las acciones de Rucandio, cuyo objeto es impedir la entrada de terceros ajenos a la Familia Polanco</t>
  </si>
  <si>
    <t>SACYR VALLEHERMOSO, S.A. (*)</t>
  </si>
  <si>
    <t>PARTICIPACIONES AGRUPADAS, S.R.L.
CAJA DE AHORROS DE VIGO, OURENSE Y PONTEVEDRA (NOVA CAIXA GALICIA)
MONTE DE PIEDAD Y CAJA DE AHORROS DE RONDA, CADIZ, ALMERIA, MALAGA, ANTEQUERA Y JAEN (UNICAJA)</t>
  </si>
  <si>
    <t>La relación entre las partes se articula en base a la constitución de un Sindicato de accionistas, que comprende todas las acciones de la sociedad de las que los accionistas son titulares durante la vigencia del acuerdo de sindicación que regula el derecho de voto y el incremento de la participación de los accionistas sindicados.</t>
  </si>
  <si>
    <t>SERVICE POINT SOLUTIONS, S.A.</t>
  </si>
  <si>
    <t>El Convenio tiene por objeto:  
1.- Sindicar los derechos políticos y en especial el derecho de voto 
2.- Restringir la libre transmisibilidad de las acciones</t>
  </si>
  <si>
    <t>DEOLEO, S.A.</t>
  </si>
  <si>
    <t>DON JESUS IGNACIO SALAZAR BELLO
TEINVER</t>
  </si>
  <si>
    <t>VOCENTO, S.A.</t>
  </si>
  <si>
    <t xml:space="preserve">Convenio de sindicación de acciones con una duración de cinco años prorrogable, por años, designando como administrador unico a D. Gonzalo Soto Aguirre. Esiste una prohibición de venta de acciones salvo autorización de la mayoría de los miembros del sindicato y el compromiso de a ejercitar de modo unitario los derechos politivos que deriven de las acciones sindicadas. </t>
  </si>
  <si>
    <t>Tiene por objeto la regulación de los derechos de voto durante un plazo de cuatro (4) años a contar desde la fecha de admisión a cotización de las acciones de Fluidra y tiene igualmente por objeto la regulación de las limitaciones a la libre transmisibilidad de las acciones</t>
  </si>
  <si>
    <t>Mediante acuerdo entre los accionistas indicados, de fecha 29 de mayo de 2007 se regula su actuación concertada y el ejercicio de los derechos de voto. Regulando entre otros aspectos un derecho de adquisicón preferente y de opción de compra y venta de las acciones de Almirall</t>
  </si>
  <si>
    <t xml:space="preserve"> El pacto parasocial acuerda que:                                                                                                                        1. El consejo este compuesto por 8 miembros hasta la primera Junta, después se podrá ampliar hasta 10 miembros.                                                                                                      2. Se modifican un punto del anterior acuerdo parasocial, pudiendo cambiar la denominación social de la compañía y se propondrán dos consejeros nuevos en la siguiente Junta de accionistas.</t>
  </si>
  <si>
    <t>DON ANTONIO ASPAS ROMANO
DON CARLOS MONTEVERDE DE MESA
DON CONRADO CHASAN AMATUD
ANTA INVERSIONES Y ASESORAMIENTO S.A.
VILLALUNA S.A.
ANTA REAL ESTATE S.A.
POWERNET S.L.
CORDERO DE NEVARES S.L.</t>
  </si>
  <si>
    <t>Acuerdos sobre la transmisibilidad de acciones</t>
  </si>
  <si>
    <t>VUELING, S.A</t>
  </si>
  <si>
    <t>Pacto de permanencia en la sociedad.</t>
  </si>
  <si>
    <t xml:space="preserve">Autorización de las clásulas de garantía (%) </t>
  </si>
  <si>
    <t>Máximo</t>
  </si>
  <si>
    <t xml:space="preserve">%/ Total de miembros de la alta dirección </t>
  </si>
  <si>
    <t>Autorización por el Consejo de Administración</t>
  </si>
  <si>
    <t>Autorización por la Junta</t>
  </si>
  <si>
    <t>Entidades que informan a la Junta</t>
  </si>
  <si>
    <t>ATRIBUCIONES DEL PRESIDENTE DEL CONSEJO DE ADMINISTRACIÓN. DISTRIBUCIÓN PORCENTUAL POR ENTIDADES</t>
  </si>
  <si>
    <t>CUADRO B19</t>
  </si>
  <si>
    <t>Entidades en las que se exigen requisitos específicos a los consejeros para ser nombrados presidentes (%)</t>
  </si>
  <si>
    <t xml:space="preserve">Entidades en las que el presidente tiene voto de calidad (%) </t>
  </si>
  <si>
    <t xml:space="preserve">PROCEDIMIENTOS PARA CONSEJEROS </t>
  </si>
  <si>
    <t>CUADRO B20</t>
  </si>
  <si>
    <t xml:space="preserve">Existencia de un procedimiento para el asesoramiento externo (%) </t>
  </si>
  <si>
    <t xml:space="preserve">Existencia de un procedimiento para preparar las reuniones con tiempo suficiente (%) </t>
  </si>
  <si>
    <t>CUADRO B21</t>
  </si>
  <si>
    <t>Promedio años</t>
  </si>
  <si>
    <t>Número de años. Distribución por entidades</t>
  </si>
  <si>
    <t>PROMEDIO DE MIEMBROS DE LA COMISIÓN EJECUTIVA</t>
  </si>
  <si>
    <t>CUADRO B22</t>
  </si>
  <si>
    <t xml:space="preserve">                                                                                                                                                                                                                                                                                   </t>
  </si>
  <si>
    <t>CUADRO B01</t>
  </si>
  <si>
    <t>Promedio de miembros de la Comisión ejecutiva</t>
  </si>
  <si>
    <t xml:space="preserve">MIEMBROS DE LA COMISIÓN EJECUTIVA. DISTRIBUCIÓN POR CONDICIÓN DE CONSEJEROS </t>
  </si>
  <si>
    <t>CUADRO B23</t>
  </si>
  <si>
    <t>Número de miembros. Distribución  porcentual por condición de consejeros</t>
  </si>
  <si>
    <t>PROMEDIO DE MIEMBROS DE LA COMISIÓN DE NOMBRAMIENTOS Y RETRIBUCIONES</t>
  </si>
  <si>
    <t>CUADRO B24</t>
  </si>
  <si>
    <t>Número de miembros. Distribución por entidades</t>
  </si>
  <si>
    <t xml:space="preserve">MIEMBROS DE LA COMISIÓN DE NOMBRAMIENTOS Y RETRIBUCIONES. DISTRIBUCIÓN POR CONDICIÓN DE CONSEJEROS </t>
  </si>
  <si>
    <t>CUADRO B25</t>
  </si>
  <si>
    <t>PROMEDIO DE MIEMBROS DEL COMITÉ DE AUDITORÍA</t>
  </si>
  <si>
    <t>CUADRO B26</t>
  </si>
  <si>
    <t xml:space="preserve">Número de miembros. Distribución por entidades </t>
  </si>
  <si>
    <t xml:space="preserve">MIEMBROS DEL COMITÉ DE AUDITORÍA. COMPOSICIÓN POR CONDICIÓN DE CONSEJEROS </t>
  </si>
  <si>
    <t>CUADRO B27</t>
  </si>
  <si>
    <t>AÑO 2009</t>
  </si>
  <si>
    <t>INFORMACIÓN SOBRE LA JUNTA GENERAL DE ACCIONISTAS</t>
  </si>
  <si>
    <t>CUADRO C1</t>
  </si>
  <si>
    <t>Compañías que tienen conocimiento de la política de los inversores institucionales de participar en las decisiones de la entidad</t>
  </si>
  <si>
    <t xml:space="preserve">Promedio de asistencia a la Junta general </t>
  </si>
  <si>
    <t xml:space="preserve">% de presencia física  </t>
  </si>
  <si>
    <t>% en 
representación</t>
  </si>
  <si>
    <t>%/ voto a distancia</t>
  </si>
  <si>
    <t>CUADRO C2</t>
  </si>
  <si>
    <t>Importe total</t>
  </si>
  <si>
    <t xml:space="preserve">Distribución por entidades. Número máximo de años de mandato </t>
  </si>
  <si>
    <t>Importes en miles de euros</t>
  </si>
  <si>
    <t>Con accionistas significativos</t>
  </si>
  <si>
    <t>Con administradores</t>
  </si>
  <si>
    <t>Con entidades del grupo</t>
  </si>
  <si>
    <t>Importe</t>
  </si>
  <si>
    <t xml:space="preserve">Acuerdo sobre la transmisibilidad de acciones. </t>
  </si>
  <si>
    <t>(*) Pactos que también han sido notificados como acciones concertadas</t>
  </si>
  <si>
    <t>PORCENTAJE DE RECOMENDACIONES DEL CÓDIGO UNIFICADO AGRUPADAS POR CATEGORÍAS Y GRADO DE CUMPLIMIENTO (*)</t>
  </si>
  <si>
    <t>CUADRO F1</t>
  </si>
  <si>
    <t>SECTOR NO FINANCIERO</t>
  </si>
  <si>
    <t xml:space="preserve">SECTOR PRIMARIO, ENERGÍA Y AGUA </t>
  </si>
  <si>
    <t xml:space="preserve">QUÍMICAS, PAPEL Y ARTES GRÁFICAS </t>
  </si>
  <si>
    <t xml:space="preserve">ALIMENTACIÓN, BEBIDAS Y TABACO </t>
  </si>
  <si>
    <t xml:space="preserve">MEDIOS DE COMUNICACIÓN Y NUEVAS TECNOLOGÍAS </t>
  </si>
  <si>
    <t xml:space="preserve">TRANSPORTES Y COMUNICACIONES </t>
  </si>
  <si>
    <t>SECTOR FINANCIERO</t>
  </si>
  <si>
    <t xml:space="preserve">SEGUROS </t>
  </si>
  <si>
    <t xml:space="preserve">(*) Datos calculados como la media simple del capital comunicado por cada sociedad agrupado dentro del sector o grupo de capitalización al que pertenece. </t>
  </si>
  <si>
    <t>(*) Datos calculados como el promedio simple del capital comunicado en cada sector o grupo de capitalización sobre la base del número de entidades con acciones concertadas y pactos parasociales del sector o grupo.</t>
  </si>
  <si>
    <t>DISTRIBUCIÓN SEGÚN IBEX O POR CAPITALIZACIÓN</t>
  </si>
  <si>
    <t>Más de 1.000</t>
  </si>
  <si>
    <t>Entre 500 y 1.000</t>
  </si>
  <si>
    <t xml:space="preserve">Entre 250 y 500 </t>
  </si>
  <si>
    <t>De 0 a 250</t>
  </si>
  <si>
    <t>(*) Datos calculados sobre el total de recomendaciones que son de aplicación para cada sector de actividad o grupo de capitalización</t>
  </si>
  <si>
    <t>Entidades que han declarado autocartera (*)</t>
  </si>
  <si>
    <t>Acciones concertadas</t>
  </si>
  <si>
    <t>Promedio del % capital afectado (*)</t>
  </si>
  <si>
    <t xml:space="preserve">Promedio del % capital afectado (*) </t>
  </si>
  <si>
    <t>AGUIEIRA DE INVERSIONES                                                      BANCAJA                                                                                                             TASK ARENAL, S.L.</t>
  </si>
  <si>
    <t xml:space="preserve">Consejeros ejecutivos </t>
  </si>
  <si>
    <t>Consejeros dominicales</t>
  </si>
  <si>
    <t>Consejeros independientes</t>
  </si>
  <si>
    <t>Consejeros "otros externos"</t>
  </si>
  <si>
    <t>Número entidades</t>
  </si>
  <si>
    <t xml:space="preserve">Número entidades </t>
  </si>
  <si>
    <t>Sin "otros externos"</t>
  </si>
  <si>
    <t xml:space="preserve">Comisión ejecutiva </t>
  </si>
  <si>
    <t>% sobre el total Consejo</t>
  </si>
  <si>
    <t>Retribución variable</t>
  </si>
  <si>
    <t>REMUNERACIÓN DEL CONSEJO. PROMEDIO POR CONSEJERO Y CONCEPTO REMUNERATIVO   (*)</t>
  </si>
  <si>
    <t>remunerado al Consejo (13 entidades)</t>
  </si>
  <si>
    <t>ENTIDADES QUE MANTIENEN CLÁUSULAS DE GARANTÍA O BLINDAJE A FAVOR DE LOS MIEMBROS DE LA ALTA DIRECCIÓN</t>
  </si>
  <si>
    <t>Entidades en las que la función del primer ejecutivo recae en el presidente del Consejo de Administración (%)</t>
  </si>
  <si>
    <t>PROMEDIO DE AÑOS QUE EL AUDITOR ESTÁ DESARROLLANDO SU TRABAJO DE FORMA ININTERRUMPIDA. DISTRIBUCIÓN POR ENTIDADES</t>
  </si>
  <si>
    <t>Número de miembros de la Comisión ejecutiva. Distribución por entidades</t>
  </si>
  <si>
    <t>Número de sociedades</t>
  </si>
  <si>
    <t>Porcentaje de entidades cuya composición de la Comisión ejecutiva refleja la participación en el Consejo de los diferentes consejeros en función de su condición</t>
  </si>
  <si>
    <t xml:space="preserve">Externos dominicales </t>
  </si>
  <si>
    <t>Otros externos</t>
  </si>
  <si>
    <t>Promedio de miembros de la Comisión de nombramientos y retribuciones</t>
  </si>
  <si>
    <t>Promedio de miembros del Comité de auditoría</t>
  </si>
  <si>
    <t>Entidades en las que el presidente de la Junta coincide con el cargo de presidente del Consejo de Administración.</t>
  </si>
  <si>
    <t>OPERACIONES VINCULADAS</t>
  </si>
  <si>
    <t xml:space="preserve"> 4 - 7</t>
  </si>
  <si>
    <t>5 - 8</t>
  </si>
  <si>
    <t>1 - 4</t>
  </si>
  <si>
    <r>
      <t>≥</t>
    </r>
    <r>
      <rPr>
        <b/>
        <sz val="8"/>
        <rFont val="Myriad Pro Light"/>
        <family val="2"/>
      </rPr>
      <t>19</t>
    </r>
  </si>
  <si>
    <t>TECNICAS REUNIDAS, S.A.</t>
  </si>
  <si>
    <t>4 - 8</t>
  </si>
  <si>
    <t>9 - 12</t>
  </si>
  <si>
    <t>4 - 6</t>
  </si>
  <si>
    <t>7 - 9</t>
  </si>
  <si>
    <t>4  -  6</t>
  </si>
  <si>
    <t>7  -   9</t>
  </si>
  <si>
    <t xml:space="preserve"> </t>
  </si>
  <si>
    <t>%/Total</t>
  </si>
  <si>
    <t>METÁLICAS BÁSICAS Y TRANSFORMACIÓN METALES</t>
  </si>
  <si>
    <t>CONSTRUCCIÓN Y MATERIALES DE CONSTRUCCIÓN</t>
  </si>
  <si>
    <t>OTRAS INDUSTRIAS MANUFACTURERAS</t>
  </si>
  <si>
    <t>COMERCIO Y OTROS SERVICIOS</t>
  </si>
  <si>
    <t>INMOBILIARIAS</t>
  </si>
  <si>
    <t>BANCOS</t>
  </si>
  <si>
    <t>SOCIEDADES DE CARTERA</t>
  </si>
  <si>
    <t xml:space="preserve">TOTAL                                   </t>
  </si>
  <si>
    <t>IBEX 35</t>
  </si>
  <si>
    <t>NO IBEX 35 Y CAPITALIZACIÓN: (millones de euros)</t>
  </si>
  <si>
    <t>INVERSIONES EN ACTIVOS URBANOS, S.L., EL TAJADERÓN, S.L.</t>
  </si>
  <si>
    <t>Se trata de una acción concertada de tipo tácito o de hecho al adquirir los comunicantes una participación superior al 90% del capital de INBESOS S.A., dicha concertación no tiene contenido jurídico u obligacional para los comunicantes ni está formalizada en contrato.</t>
  </si>
  <si>
    <t xml:space="preserve">
PLURALIDAD DE ACCIONISTAS MINORITARIOS.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</si>
</sst>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0.000"/>
    <numFmt numFmtId="190" formatCode="0.0"/>
    <numFmt numFmtId="191" formatCode="0.0%"/>
    <numFmt numFmtId="192" formatCode="#,##0.000"/>
    <numFmt numFmtId="193" formatCode="dd\-mm\-yy"/>
    <numFmt numFmtId="194" formatCode="##,###"/>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0.0000000"/>
    <numFmt numFmtId="209" formatCode="0.000000"/>
    <numFmt numFmtId="210" formatCode="0.00000"/>
    <numFmt numFmtId="211" formatCode="0.0000"/>
    <numFmt numFmtId="212" formatCode="0.00000000"/>
  </numFmts>
  <fonts count="31">
    <font>
      <sz val="10"/>
      <name val="Arial"/>
      <family val="0"/>
    </font>
    <font>
      <u val="single"/>
      <sz val="10"/>
      <color indexed="12"/>
      <name val="Arial"/>
      <family val="0"/>
    </font>
    <font>
      <u val="single"/>
      <sz val="10"/>
      <color indexed="36"/>
      <name val="Arial"/>
      <family val="0"/>
    </font>
    <font>
      <sz val="8"/>
      <name val="Myriad Pro Light"/>
      <family val="2"/>
    </font>
    <font>
      <sz val="10"/>
      <color indexed="16"/>
      <name val="Myriad Pro Light"/>
      <family val="2"/>
    </font>
    <font>
      <sz val="10"/>
      <color indexed="61"/>
      <name val="Myriad Pro Light"/>
      <family val="2"/>
    </font>
    <font>
      <b/>
      <sz val="10"/>
      <color indexed="16"/>
      <name val="Myriad Pro Light"/>
      <family val="2"/>
    </font>
    <font>
      <b/>
      <sz val="8"/>
      <name val="Myriad Pro Light"/>
      <family val="2"/>
    </font>
    <font>
      <b/>
      <sz val="8"/>
      <color indexed="8"/>
      <name val="Myriad Pro Light"/>
      <family val="2"/>
    </font>
    <font>
      <sz val="10"/>
      <name val="Myriad Pro Light"/>
      <family val="2"/>
    </font>
    <font>
      <b/>
      <sz val="10"/>
      <name val="Myriad Pro Light"/>
      <family val="2"/>
    </font>
    <font>
      <sz val="12"/>
      <color indexed="16"/>
      <name val="Myriad Pro Light"/>
      <family val="2"/>
    </font>
    <font>
      <sz val="8"/>
      <name val="Arial"/>
      <family val="0"/>
    </font>
    <font>
      <b/>
      <sz val="8"/>
      <color indexed="12"/>
      <name val="Myriad Pro Light"/>
      <family val="2"/>
    </font>
    <font>
      <sz val="8"/>
      <color indexed="12"/>
      <name val="Myriad Pro Light"/>
      <family val="2"/>
    </font>
    <font>
      <b/>
      <sz val="12"/>
      <color indexed="16"/>
      <name val="Myriad Pro Light"/>
      <family val="2"/>
    </font>
    <font>
      <b/>
      <sz val="10"/>
      <name val="Arial"/>
      <family val="0"/>
    </font>
    <font>
      <sz val="8"/>
      <name val="Verdana"/>
      <family val="2"/>
    </font>
    <font>
      <sz val="6"/>
      <name val="Myriad Pro Light"/>
      <family val="2"/>
    </font>
    <font>
      <sz val="8"/>
      <name val="Myriad Pro"/>
      <family val="2"/>
    </font>
    <font>
      <b/>
      <sz val="8"/>
      <color indexed="10"/>
      <name val="Myriad Pro Light"/>
      <family val="2"/>
    </font>
    <font>
      <sz val="10"/>
      <name val="Myriad Pro light"/>
      <family val="0"/>
    </font>
    <font>
      <sz val="8"/>
      <color indexed="10"/>
      <name val="Myriad Pro Light"/>
      <family val="2"/>
    </font>
    <font>
      <sz val="10"/>
      <color indexed="10"/>
      <name val="Myriad Pro Light"/>
      <family val="2"/>
    </font>
    <font>
      <sz val="10"/>
      <color indexed="10"/>
      <name val="Arial"/>
      <family val="0"/>
    </font>
    <font>
      <b/>
      <sz val="14"/>
      <name val="Myriad Pro"/>
      <family val="2"/>
    </font>
    <font>
      <b/>
      <sz val="12"/>
      <name val="Arial"/>
      <family val="0"/>
    </font>
    <font>
      <b/>
      <sz val="9"/>
      <color indexed="16"/>
      <name val="Myriad Pro"/>
      <family val="2"/>
    </font>
    <font>
      <b/>
      <sz val="10"/>
      <color indexed="16"/>
      <name val="Myriad Pro"/>
      <family val="2"/>
    </font>
    <font>
      <sz val="10"/>
      <color indexed="16"/>
      <name val="Myriad Pro"/>
      <family val="2"/>
    </font>
    <font>
      <sz val="10"/>
      <name val="Myriad Pro"/>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color indexed="63"/>
      </right>
      <top>
        <color indexed="63"/>
      </top>
      <bottom style="thin"/>
    </border>
    <border>
      <left>
        <color indexed="63"/>
      </left>
      <right>
        <color indexed="63"/>
      </right>
      <top style="thin"/>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bottom style="thin">
        <color indexed="8"/>
      </bottom>
    </border>
    <border>
      <left>
        <color indexed="63"/>
      </left>
      <right>
        <color indexed="63"/>
      </right>
      <top style="thin"/>
      <bottom style="thin">
        <color indexed="55"/>
      </bottom>
    </border>
    <border>
      <left style="medium"/>
      <right style="medium"/>
      <top style="medium"/>
      <bottom style="medium"/>
    </border>
    <border>
      <left>
        <color indexed="63"/>
      </left>
      <right>
        <color indexed="63"/>
      </right>
      <top style="thin">
        <color indexed="8"/>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73">
    <xf numFmtId="0" fontId="0" fillId="0" borderId="0" xfId="0" applyAlignment="1">
      <alignment/>
    </xf>
    <xf numFmtId="0" fontId="3" fillId="2" borderId="0" xfId="0" applyFont="1" applyFill="1" applyAlignment="1">
      <alignment/>
    </xf>
    <xf numFmtId="0" fontId="7" fillId="2" borderId="1" xfId="0" applyFont="1" applyFill="1" applyBorder="1" applyAlignment="1">
      <alignment horizontal="center" vertical="center"/>
    </xf>
    <xf numFmtId="0" fontId="7" fillId="2" borderId="0" xfId="0" applyFont="1" applyFill="1" applyAlignment="1">
      <alignment/>
    </xf>
    <xf numFmtId="0" fontId="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right"/>
    </xf>
    <xf numFmtId="0" fontId="3" fillId="2" borderId="0" xfId="0" applyFont="1" applyFill="1" applyAlignment="1">
      <alignment horizontal="left" indent="2"/>
    </xf>
    <xf numFmtId="1" fontId="3" fillId="2" borderId="0" xfId="0" applyNumberFormat="1" applyFont="1" applyFill="1" applyAlignment="1">
      <alignment horizontal="right"/>
    </xf>
    <xf numFmtId="2" fontId="3" fillId="2" borderId="0" xfId="0" applyNumberFormat="1" applyFont="1" applyFill="1" applyAlignment="1">
      <alignment horizontal="right"/>
    </xf>
    <xf numFmtId="0" fontId="11" fillId="2" borderId="0" xfId="0" applyFont="1" applyFill="1" applyAlignment="1">
      <alignment/>
    </xf>
    <xf numFmtId="0" fontId="19" fillId="2" borderId="0" xfId="0" applyFont="1" applyFill="1" applyAlignment="1">
      <alignment/>
    </xf>
    <xf numFmtId="0" fontId="11" fillId="2" borderId="2" xfId="0" applyFont="1" applyFill="1" applyBorder="1" applyAlignment="1">
      <alignment/>
    </xf>
    <xf numFmtId="0" fontId="9" fillId="2" borderId="2" xfId="0" applyFont="1" applyFill="1" applyBorder="1" applyAlignment="1">
      <alignment horizontal="right"/>
    </xf>
    <xf numFmtId="0" fontId="6" fillId="2" borderId="2" xfId="0" applyFont="1" applyFill="1" applyBorder="1" applyAlignment="1">
      <alignment vertical="center" wrapText="1"/>
    </xf>
    <xf numFmtId="0" fontId="0" fillId="2" borderId="2" xfId="0" applyFill="1" applyBorder="1" applyAlignment="1">
      <alignment wrapText="1"/>
    </xf>
    <xf numFmtId="190" fontId="3" fillId="2" borderId="0" xfId="0" applyNumberFormat="1" applyFont="1" applyFill="1" applyAlignment="1">
      <alignment/>
    </xf>
    <xf numFmtId="0" fontId="4" fillId="2" borderId="0" xfId="0" applyFont="1" applyFill="1" applyAlignment="1">
      <alignment/>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3" fillId="2" borderId="3" xfId="0" applyFont="1" applyFill="1" applyBorder="1" applyAlignment="1" applyProtection="1">
      <alignment horizontal="left" vertical="center" indent="2"/>
      <protection locked="0"/>
    </xf>
    <xf numFmtId="0" fontId="3" fillId="2" borderId="0" xfId="0" applyFont="1" applyFill="1" applyAlignment="1">
      <alignment horizontal="center"/>
    </xf>
    <xf numFmtId="0" fontId="9" fillId="2" borderId="2" xfId="0" applyFont="1" applyFill="1" applyBorder="1" applyAlignment="1">
      <alignment horizontal="right"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3" fontId="3" fillId="2" borderId="0" xfId="0" applyNumberFormat="1" applyFont="1" applyFill="1" applyAlignment="1">
      <alignment vertical="center"/>
    </xf>
    <xf numFmtId="3" fontId="7" fillId="2" borderId="0" xfId="0" applyNumberFormat="1" applyFont="1" applyFill="1" applyAlignment="1">
      <alignment vertical="center"/>
    </xf>
    <xf numFmtId="3" fontId="3" fillId="2" borderId="0" xfId="0" applyNumberFormat="1" applyFont="1" applyFill="1" applyAlignment="1">
      <alignment/>
    </xf>
    <xf numFmtId="0" fontId="18" fillId="2" borderId="0" xfId="0" applyFont="1" applyFill="1" applyAlignment="1">
      <alignment/>
    </xf>
    <xf numFmtId="0" fontId="4" fillId="2" borderId="0" xfId="0" applyFont="1" applyFill="1" applyBorder="1" applyAlignment="1">
      <alignment vertical="center" wrapText="1"/>
    </xf>
    <xf numFmtId="0" fontId="7" fillId="2" borderId="5"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xf>
    <xf numFmtId="190" fontId="3" fillId="2" borderId="0" xfId="0" applyNumberFormat="1" applyFont="1" applyFill="1" applyAlignment="1">
      <alignment vertical="center"/>
    </xf>
    <xf numFmtId="0" fontId="4" fillId="2" borderId="0" xfId="0" applyFont="1" applyFill="1" applyAlignment="1">
      <alignment vertical="center"/>
    </xf>
    <xf numFmtId="2" fontId="3" fillId="2" borderId="0" xfId="0" applyNumberFormat="1" applyFont="1" applyFill="1" applyAlignment="1">
      <alignment/>
    </xf>
    <xf numFmtId="0" fontId="7" fillId="2" borderId="0" xfId="0" applyFont="1" applyFill="1" applyBorder="1" applyAlignment="1">
      <alignment horizontal="center" vertical="center"/>
    </xf>
    <xf numFmtId="0" fontId="3" fillId="2" borderId="3" xfId="0" applyFont="1" applyFill="1" applyBorder="1" applyAlignment="1">
      <alignment/>
    </xf>
    <xf numFmtId="0" fontId="11" fillId="2" borderId="0" xfId="0" applyFont="1" applyFill="1" applyBorder="1" applyAlignment="1">
      <alignment horizontal="left" vertical="center" wrapText="1"/>
    </xf>
    <xf numFmtId="3" fontId="3" fillId="2" borderId="0" xfId="0" applyNumberFormat="1" applyFont="1" applyFill="1" applyAlignment="1">
      <alignment horizontal="center"/>
    </xf>
    <xf numFmtId="3" fontId="3" fillId="2" borderId="0" xfId="0" applyNumberFormat="1" applyFont="1" applyFill="1" applyAlignment="1">
      <alignment horizontal="right"/>
    </xf>
    <xf numFmtId="0" fontId="7" fillId="2" borderId="0" xfId="0" applyFont="1" applyFill="1" applyBorder="1" applyAlignment="1">
      <alignment vertical="center"/>
    </xf>
    <xf numFmtId="1" fontId="3" fillId="2" borderId="0" xfId="0" applyNumberFormat="1" applyFont="1" applyFill="1" applyAlignment="1">
      <alignment/>
    </xf>
    <xf numFmtId="0" fontId="11" fillId="2" borderId="0" xfId="0" applyFont="1" applyFill="1" applyAlignment="1">
      <alignment vertical="center"/>
    </xf>
    <xf numFmtId="0" fontId="3" fillId="2" borderId="5" xfId="0" applyFont="1" applyFill="1" applyBorder="1" applyAlignment="1">
      <alignment vertical="center"/>
    </xf>
    <xf numFmtId="0" fontId="11" fillId="2" borderId="2" xfId="0" applyFont="1" applyFill="1" applyBorder="1" applyAlignment="1">
      <alignment horizontal="left" vertical="center" wrapText="1"/>
    </xf>
    <xf numFmtId="0" fontId="9" fillId="2" borderId="2" xfId="0" applyFont="1" applyFill="1" applyBorder="1" applyAlignment="1">
      <alignment horizontal="left"/>
    </xf>
    <xf numFmtId="4" fontId="3" fillId="2" borderId="0" xfId="0" applyNumberFormat="1" applyFont="1" applyFill="1" applyAlignment="1">
      <alignment/>
    </xf>
    <xf numFmtId="2" fontId="3" fillId="2" borderId="0" xfId="0" applyNumberFormat="1" applyFont="1" applyFill="1" applyAlignment="1">
      <alignment wrapText="1"/>
    </xf>
    <xf numFmtId="0" fontId="11" fillId="2" borderId="0" xfId="0" applyFont="1" applyFill="1" applyBorder="1" applyAlignment="1">
      <alignment vertical="center" wrapText="1"/>
    </xf>
    <xf numFmtId="2" fontId="3" fillId="2" borderId="0" xfId="0" applyNumberFormat="1" applyFont="1" applyFill="1" applyAlignment="1">
      <alignment horizontal="left" wrapText="1"/>
    </xf>
    <xf numFmtId="9" fontId="3" fillId="2" borderId="0" xfId="23" applyFont="1" applyFill="1" applyAlignment="1">
      <alignment horizontal="right"/>
    </xf>
    <xf numFmtId="3" fontId="4" fillId="2" borderId="0" xfId="0" applyNumberFormat="1"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right"/>
    </xf>
    <xf numFmtId="0" fontId="22" fillId="2" borderId="0" xfId="0" applyFont="1" applyFill="1" applyAlignment="1">
      <alignment/>
    </xf>
    <xf numFmtId="3" fontId="3" fillId="2" borderId="0" xfId="0" applyNumberFormat="1" applyFont="1" applyFill="1" applyAlignment="1">
      <alignment horizontal="left" indent="2"/>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3" fillId="2" borderId="0" xfId="0" applyNumberFormat="1" applyFont="1" applyFill="1" applyBorder="1" applyAlignment="1">
      <alignment vertical="center" wrapText="1"/>
    </xf>
    <xf numFmtId="0" fontId="3" fillId="2" borderId="3" xfId="0" applyFont="1" applyFill="1" applyBorder="1" applyAlignment="1">
      <alignment horizontal="center" vertical="center"/>
    </xf>
    <xf numFmtId="190" fontId="3" fillId="2" borderId="3"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190" fontId="7" fillId="2" borderId="3" xfId="0" applyNumberFormat="1" applyFont="1" applyFill="1" applyBorder="1" applyAlignment="1">
      <alignment horizontal="center" vertical="center"/>
    </xf>
    <xf numFmtId="1" fontId="7" fillId="2" borderId="0" xfId="0" applyNumberFormat="1" applyFont="1" applyFill="1" applyBorder="1" applyAlignment="1">
      <alignment horizontal="center" vertical="center"/>
    </xf>
    <xf numFmtId="190" fontId="7" fillId="2" borderId="5" xfId="0" applyNumberFormat="1" applyFont="1" applyFill="1" applyBorder="1" applyAlignment="1">
      <alignment horizontal="center" vertical="center"/>
    </xf>
    <xf numFmtId="190" fontId="7" fillId="2" borderId="5" xfId="23"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190" fontId="7" fillId="2" borderId="0"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190" fontId="7" fillId="2" borderId="4" xfId="0" applyNumberFormat="1" applyFont="1" applyFill="1" applyBorder="1" applyAlignment="1">
      <alignment horizontal="center" vertical="center"/>
    </xf>
    <xf numFmtId="1" fontId="7" fillId="2" borderId="4" xfId="0" applyNumberFormat="1" applyFont="1" applyFill="1" applyBorder="1" applyAlignment="1">
      <alignment horizontal="center" vertical="center"/>
    </xf>
    <xf numFmtId="3" fontId="17" fillId="2" borderId="6" xfId="0" applyNumberFormat="1" applyFont="1" applyFill="1" applyBorder="1" applyAlignment="1">
      <alignment horizontal="center" vertical="center"/>
    </xf>
    <xf numFmtId="190" fontId="3" fillId="2"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90" fontId="3" fillId="2" borderId="2" xfId="0" applyNumberFormat="1"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3" fontId="7" fillId="2" borderId="0" xfId="0" applyNumberFormat="1" applyFont="1" applyFill="1" applyBorder="1" applyAlignment="1" applyProtection="1">
      <alignment horizontal="center" vertical="center"/>
      <protection locked="0"/>
    </xf>
    <xf numFmtId="188" fontId="7" fillId="2" borderId="0"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3" fontId="3" fillId="2" borderId="3" xfId="0" applyNumberFormat="1" applyFont="1" applyFill="1" applyBorder="1" applyAlignment="1" applyProtection="1">
      <alignment horizontal="center" vertical="center"/>
      <protection locked="0"/>
    </xf>
    <xf numFmtId="188" fontId="3"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3" fontId="7" fillId="2" borderId="3" xfId="0" applyNumberFormat="1" applyFont="1" applyFill="1" applyBorder="1" applyAlignment="1" applyProtection="1">
      <alignment horizontal="center" vertical="center"/>
      <protection locked="0"/>
    </xf>
    <xf numFmtId="188" fontId="7" fillId="2" borderId="3"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3" fontId="7" fillId="2" borderId="4" xfId="0" applyNumberFormat="1" applyFont="1" applyFill="1" applyBorder="1" applyAlignment="1" applyProtection="1">
      <alignment horizontal="center" vertical="center"/>
      <protection locked="0"/>
    </xf>
    <xf numFmtId="188" fontId="7" fillId="2" borderId="4" xfId="0" applyNumberFormat="1" applyFont="1" applyFill="1" applyBorder="1" applyAlignment="1" applyProtection="1">
      <alignment horizontal="center" vertical="center"/>
      <protection locked="0"/>
    </xf>
    <xf numFmtId="3" fontId="7" fillId="2" borderId="0" xfId="0" applyNumberFormat="1" applyFont="1" applyFill="1" applyBorder="1" applyAlignment="1" applyProtection="1">
      <alignment vertical="center"/>
      <protection locked="0"/>
    </xf>
    <xf numFmtId="188" fontId="7" fillId="2" borderId="0" xfId="0" applyNumberFormat="1" applyFont="1" applyFill="1" applyBorder="1" applyAlignment="1" applyProtection="1">
      <alignment vertical="center"/>
      <protection locked="0"/>
    </xf>
    <xf numFmtId="188" fontId="7" fillId="2" borderId="0" xfId="0" applyNumberFormat="1" applyFont="1" applyFill="1" applyBorder="1" applyAlignment="1">
      <alignment horizontal="center" vertical="center"/>
    </xf>
    <xf numFmtId="188" fontId="3" fillId="2" borderId="3" xfId="0" applyNumberFormat="1" applyFont="1" applyFill="1" applyBorder="1" applyAlignment="1">
      <alignment horizontal="center" vertical="center"/>
    </xf>
    <xf numFmtId="190" fontId="3" fillId="2" borderId="3" xfId="23" applyNumberFormat="1" applyFont="1" applyFill="1" applyBorder="1" applyAlignment="1">
      <alignment horizontal="center" vertical="center"/>
    </xf>
    <xf numFmtId="188" fontId="7" fillId="2" borderId="3" xfId="0" applyNumberFormat="1" applyFont="1" applyFill="1" applyBorder="1" applyAlignment="1">
      <alignment horizontal="center" vertical="center"/>
    </xf>
    <xf numFmtId="188" fontId="7" fillId="2" borderId="5" xfId="0" applyNumberFormat="1" applyFont="1" applyFill="1" applyBorder="1" applyAlignment="1">
      <alignment horizontal="center" vertical="center"/>
    </xf>
    <xf numFmtId="3" fontId="7" fillId="2" borderId="0" xfId="0" applyNumberFormat="1" applyFont="1" applyFill="1" applyBorder="1" applyAlignment="1">
      <alignment horizontal="center" vertical="center" wrapText="1"/>
    </xf>
    <xf numFmtId="190" fontId="7" fillId="2" borderId="0" xfId="0" applyNumberFormat="1"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xf>
    <xf numFmtId="190" fontId="7" fillId="2" borderId="5" xfId="23"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190" fontId="7" fillId="2" borderId="3" xfId="23" applyNumberFormat="1" applyFont="1" applyFill="1" applyBorder="1" applyAlignment="1">
      <alignment horizontal="center" vertical="center"/>
    </xf>
    <xf numFmtId="190" fontId="7" fillId="2" borderId="6" xfId="0" applyNumberFormat="1" applyFont="1" applyFill="1" applyBorder="1" applyAlignment="1">
      <alignment horizontal="center" vertical="center"/>
    </xf>
    <xf numFmtId="190" fontId="3" fillId="2" borderId="3" xfId="23"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190" fontId="3" fillId="2" borderId="5" xfId="23"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88" fontId="7" fillId="2" borderId="4" xfId="0" applyNumberFormat="1" applyFont="1" applyFill="1" applyBorder="1" applyAlignment="1">
      <alignment horizontal="center" vertical="center"/>
    </xf>
    <xf numFmtId="190" fontId="7" fillId="2" borderId="0" xfId="0" applyNumberFormat="1" applyFont="1" applyFill="1" applyBorder="1" applyAlignment="1">
      <alignment vertical="center"/>
    </xf>
    <xf numFmtId="3" fontId="3" fillId="2" borderId="0" xfId="0" applyNumberFormat="1" applyFont="1" applyFill="1" applyBorder="1" applyAlignment="1">
      <alignment horizontal="center" vertical="center"/>
    </xf>
    <xf numFmtId="188" fontId="3" fillId="2" borderId="0" xfId="0" applyNumberFormat="1" applyFont="1" applyFill="1" applyBorder="1" applyAlignment="1">
      <alignment horizontal="center" vertical="center"/>
    </xf>
    <xf numFmtId="190" fontId="3" fillId="2" borderId="3" xfId="0" applyNumberFormat="1" applyFont="1" applyFill="1" applyBorder="1" applyAlignment="1">
      <alignment vertical="center"/>
    </xf>
    <xf numFmtId="0" fontId="0" fillId="2" borderId="5" xfId="0"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xf>
    <xf numFmtId="0" fontId="3" fillId="2" borderId="3"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horizontal="left" vertical="center" wrapText="1"/>
    </xf>
    <xf numFmtId="0" fontId="9" fillId="2" borderId="0" xfId="0" applyFont="1" applyFill="1" applyAlignment="1">
      <alignment/>
    </xf>
    <xf numFmtId="0" fontId="9" fillId="2" borderId="0" xfId="0" applyFont="1" applyFill="1" applyAlignment="1">
      <alignment horizontal="right"/>
    </xf>
    <xf numFmtId="188" fontId="9" fillId="2" borderId="0" xfId="0" applyNumberFormat="1" applyFont="1" applyFill="1" applyAlignment="1">
      <alignment horizontal="right"/>
    </xf>
    <xf numFmtId="0" fontId="9" fillId="2" borderId="0" xfId="0" applyFont="1" applyFill="1" applyBorder="1" applyAlignment="1">
      <alignment/>
    </xf>
    <xf numFmtId="188" fontId="7" fillId="2" borderId="5"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9" fillId="2" borderId="0" xfId="0" applyFont="1" applyFill="1" applyAlignment="1">
      <alignment horizontal="center"/>
    </xf>
    <xf numFmtId="0" fontId="9" fillId="2" borderId="0" xfId="0" applyFont="1" applyFill="1" applyAlignment="1">
      <alignment vertical="center"/>
    </xf>
    <xf numFmtId="188" fontId="7" fillId="2" borderId="3" xfId="0" applyNumberFormat="1" applyFont="1" applyFill="1" applyBorder="1" applyAlignment="1">
      <alignment horizontal="center" vertical="center"/>
    </xf>
    <xf numFmtId="0" fontId="10" fillId="2" borderId="0" xfId="0" applyFont="1" applyFill="1" applyAlignment="1">
      <alignment vertical="center"/>
    </xf>
    <xf numFmtId="188" fontId="7" fillId="2" borderId="4" xfId="0" applyNumberFormat="1" applyFont="1" applyFill="1" applyBorder="1" applyAlignment="1">
      <alignment horizontal="center" vertical="center"/>
    </xf>
    <xf numFmtId="190" fontId="3" fillId="2" borderId="0" xfId="0" applyNumberFormat="1" applyFont="1" applyFill="1" applyBorder="1" applyAlignment="1">
      <alignment horizontal="center" vertical="center"/>
    </xf>
    <xf numFmtId="3" fontId="9" fillId="2" borderId="0" xfId="0" applyNumberFormat="1" applyFont="1" applyFill="1" applyAlignment="1">
      <alignment vertical="center"/>
    </xf>
    <xf numFmtId="4" fontId="3"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0" fontId="9" fillId="2" borderId="0" xfId="0" applyFont="1" applyFill="1" applyAlignment="1">
      <alignment horizontal="left" indent="2"/>
    </xf>
    <xf numFmtId="0" fontId="23" fillId="2" borderId="0" xfId="0" applyFont="1" applyFill="1" applyAlignment="1">
      <alignment horizontal="right"/>
    </xf>
    <xf numFmtId="192" fontId="9" fillId="2" borderId="0" xfId="0" applyNumberFormat="1" applyFont="1" applyFill="1" applyAlignment="1">
      <alignment horizontal="right"/>
    </xf>
    <xf numFmtId="0" fontId="3" fillId="2" borderId="0" xfId="0" applyFont="1" applyFill="1" applyAlignment="1">
      <alignment horizontal="center" vertical="center"/>
    </xf>
    <xf numFmtId="0" fontId="3" fillId="2" borderId="0" xfId="0" applyFont="1" applyFill="1" applyAlignment="1">
      <alignment horizontal="right" vertical="center"/>
    </xf>
    <xf numFmtId="190" fontId="3" fillId="2" borderId="0" xfId="0" applyNumberFormat="1" applyFont="1" applyFill="1" applyAlignment="1">
      <alignment horizontal="right" vertical="center"/>
    </xf>
    <xf numFmtId="3" fontId="3" fillId="2" borderId="0" xfId="0" applyNumberFormat="1" applyFont="1" applyFill="1" applyAlignment="1">
      <alignment horizontal="right" vertical="center"/>
    </xf>
    <xf numFmtId="190" fontId="11" fillId="2" borderId="0" xfId="0" applyNumberFormat="1" applyFont="1" applyFill="1" applyAlignment="1">
      <alignment vertical="center"/>
    </xf>
    <xf numFmtId="0" fontId="3" fillId="2" borderId="2" xfId="0" applyFont="1" applyFill="1" applyBorder="1" applyAlignment="1">
      <alignment vertical="center"/>
    </xf>
    <xf numFmtId="190" fontId="3" fillId="2" borderId="2" xfId="0" applyNumberFormat="1" applyFont="1" applyFill="1" applyBorder="1" applyAlignment="1">
      <alignment horizontal="right" vertical="center"/>
    </xf>
    <xf numFmtId="0" fontId="7" fillId="2" borderId="0" xfId="0" applyFont="1" applyFill="1" applyBorder="1" applyAlignment="1" applyProtection="1">
      <alignment vertical="center" wrapText="1"/>
      <protection/>
    </xf>
    <xf numFmtId="0" fontId="7" fillId="2" borderId="1" xfId="0" applyFont="1" applyFill="1" applyBorder="1" applyAlignment="1">
      <alignment horizontal="center" vertical="center"/>
    </xf>
    <xf numFmtId="0" fontId="3" fillId="2" borderId="0" xfId="0" applyFont="1" applyFill="1" applyAlignment="1">
      <alignment horizontal="left" vertical="center" indent="2"/>
    </xf>
    <xf numFmtId="3" fontId="3" fillId="2" borderId="0" xfId="0" applyNumberFormat="1" applyFont="1" applyFill="1" applyAlignment="1">
      <alignment horizontal="center" vertical="center"/>
    </xf>
    <xf numFmtId="0" fontId="22" fillId="2" borderId="0" xfId="0" applyFont="1" applyFill="1" applyAlignment="1">
      <alignment horizontal="right" vertical="center"/>
    </xf>
    <xf numFmtId="191" fontId="9" fillId="2" borderId="0" xfId="0" applyNumberFormat="1" applyFont="1" applyFill="1" applyAlignment="1">
      <alignment horizontal="right" vertical="center" indent="1"/>
    </xf>
    <xf numFmtId="0" fontId="9" fillId="2" borderId="0" xfId="0" applyFont="1" applyFill="1" applyAlignment="1">
      <alignment horizontal="righ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3" fillId="2" borderId="5" xfId="0" applyFont="1" applyFill="1" applyBorder="1" applyAlignment="1">
      <alignment horizontal="left" vertical="center" wrapText="1"/>
    </xf>
    <xf numFmtId="191" fontId="9" fillId="2" borderId="0" xfId="0" applyNumberFormat="1" applyFont="1" applyFill="1" applyAlignment="1">
      <alignment horizontal="right" vertical="center"/>
    </xf>
    <xf numFmtId="4" fontId="9" fillId="2" borderId="0" xfId="0" applyNumberFormat="1" applyFont="1" applyFill="1" applyAlignment="1">
      <alignment horizontal="right" indent="1"/>
    </xf>
    <xf numFmtId="4" fontId="7" fillId="2" borderId="5" xfId="0" applyNumberFormat="1" applyFont="1" applyFill="1" applyBorder="1" applyAlignment="1">
      <alignment horizontal="center" vertical="center" wrapText="1"/>
    </xf>
    <xf numFmtId="0" fontId="9" fillId="2" borderId="0" xfId="0" applyFont="1" applyFill="1" applyAlignment="1">
      <alignment vertical="top"/>
    </xf>
    <xf numFmtId="14" fontId="19" fillId="2" borderId="0" xfId="22" applyNumberFormat="1" applyFont="1" applyFill="1" applyBorder="1" applyAlignment="1">
      <alignment horizontal="left" vertical="center" wrapText="1"/>
      <protection/>
    </xf>
    <xf numFmtId="0" fontId="9" fillId="2" borderId="0" xfId="0" applyFont="1" applyFill="1" applyAlignment="1">
      <alignment vertical="top" wrapText="1"/>
    </xf>
    <xf numFmtId="190" fontId="19" fillId="2" borderId="0" xfId="22" applyNumberFormat="1" applyFont="1" applyFill="1" applyBorder="1" applyAlignment="1">
      <alignment horizontal="center" vertical="center" wrapText="1"/>
      <protection/>
    </xf>
    <xf numFmtId="0" fontId="19" fillId="2" borderId="0" xfId="22" applyFont="1" applyFill="1" applyBorder="1" applyAlignment="1">
      <alignment vertical="center" wrapText="1"/>
      <protection/>
    </xf>
    <xf numFmtId="0" fontId="9" fillId="2" borderId="0" xfId="0" applyFont="1" applyFill="1" applyBorder="1" applyAlignment="1">
      <alignment vertical="top"/>
    </xf>
    <xf numFmtId="0" fontId="3" fillId="2" borderId="0" xfId="0" applyFont="1" applyFill="1" applyBorder="1" applyAlignment="1">
      <alignment vertical="center" wrapText="1"/>
    </xf>
    <xf numFmtId="190" fontId="3" fillId="2" borderId="0" xfId="23" applyNumberFormat="1" applyFont="1" applyFill="1" applyBorder="1" applyAlignment="1">
      <alignment horizontal="center" vertical="center" wrapText="1"/>
    </xf>
    <xf numFmtId="49" fontId="3" fillId="2" borderId="0" xfId="0" applyNumberFormat="1" applyFont="1" applyFill="1" applyBorder="1" applyAlignment="1">
      <alignment vertical="top" wrapText="1"/>
    </xf>
    <xf numFmtId="0" fontId="19" fillId="2" borderId="0" xfId="22" applyFont="1" applyFill="1" applyBorder="1" applyAlignment="1">
      <alignment vertical="top" wrapText="1"/>
      <protection/>
    </xf>
    <xf numFmtId="0" fontId="7" fillId="2" borderId="1" xfId="0" applyFont="1" applyFill="1" applyBorder="1" applyAlignment="1">
      <alignment horizontal="center" vertical="center" wrapText="1"/>
    </xf>
    <xf numFmtId="188" fontId="3" fillId="2" borderId="0" xfId="0" applyNumberFormat="1" applyFont="1" applyFill="1" applyAlignment="1">
      <alignment/>
    </xf>
    <xf numFmtId="2" fontId="7" fillId="2" borderId="0" xfId="0" applyNumberFormat="1" applyFont="1" applyFill="1" applyBorder="1" applyAlignment="1">
      <alignment horizontal="center" vertical="center" wrapText="1"/>
    </xf>
    <xf numFmtId="0" fontId="4" fillId="2" borderId="2" xfId="0" applyFont="1" applyFill="1" applyBorder="1" applyAlignment="1">
      <alignment/>
    </xf>
    <xf numFmtId="0" fontId="3" fillId="2" borderId="0" xfId="0" applyFont="1" applyFill="1" applyBorder="1" applyAlignment="1">
      <alignment horizontal="left" wrapText="1"/>
    </xf>
    <xf numFmtId="0" fontId="0" fillId="2" borderId="0" xfId="0" applyFill="1" applyBorder="1" applyAlignment="1">
      <alignment horizontal="left" wrapText="1"/>
    </xf>
    <xf numFmtId="0" fontId="6" fillId="2" borderId="2" xfId="0" applyFont="1" applyFill="1" applyBorder="1" applyAlignment="1">
      <alignment horizontal="left" vertical="center" wrapText="1"/>
    </xf>
    <xf numFmtId="0" fontId="6" fillId="2" borderId="0" xfId="0" applyFont="1" applyFill="1" applyAlignment="1">
      <alignment horizontal="left" vertical="center" wrapText="1"/>
    </xf>
    <xf numFmtId="0" fontId="4" fillId="2" borderId="0" xfId="0" applyFont="1" applyFill="1" applyAlignment="1">
      <alignment vertical="center" wrapText="1"/>
    </xf>
    <xf numFmtId="0" fontId="7" fillId="2" borderId="0" xfId="0" applyFont="1" applyFill="1" applyAlignment="1">
      <alignment horizontal="left" vertical="center" wrapText="1"/>
    </xf>
    <xf numFmtId="0" fontId="3" fillId="2" borderId="0" xfId="0" applyFont="1" applyFill="1" applyAlignment="1">
      <alignment vertical="center" wrapText="1"/>
    </xf>
    <xf numFmtId="0" fontId="7" fillId="2" borderId="2" xfId="0" applyFont="1" applyFill="1" applyBorder="1" applyAlignment="1">
      <alignment horizontal="right" vertical="center"/>
    </xf>
    <xf numFmtId="0" fontId="7" fillId="2" borderId="5" xfId="0" applyFont="1" applyFill="1" applyBorder="1" applyAlignment="1">
      <alignment horizontal="right" vertical="center"/>
    </xf>
    <xf numFmtId="1" fontId="7" fillId="2" borderId="0" xfId="0" applyNumberFormat="1" applyFont="1" applyFill="1" applyAlignment="1">
      <alignment vertical="center"/>
    </xf>
    <xf numFmtId="0" fontId="7" fillId="2" borderId="5" xfId="0" applyFont="1" applyFill="1" applyBorder="1" applyAlignment="1">
      <alignment vertical="center"/>
    </xf>
    <xf numFmtId="190" fontId="3" fillId="2" borderId="0" xfId="0" applyNumberFormat="1" applyFont="1" applyFill="1" applyAlignment="1">
      <alignment wrapText="1"/>
    </xf>
    <xf numFmtId="190" fontId="3" fillId="2" borderId="0" xfId="0" applyNumberFormat="1" applyFont="1" applyFill="1" applyAlignment="1">
      <alignment horizontal="right"/>
    </xf>
    <xf numFmtId="190" fontId="4" fillId="2" borderId="0" xfId="0" applyNumberFormat="1" applyFont="1" applyFill="1" applyBorder="1" applyAlignment="1">
      <alignment vertical="center" wrapText="1"/>
    </xf>
    <xf numFmtId="190" fontId="4" fillId="2" borderId="0" xfId="0" applyNumberFormat="1" applyFont="1" applyFill="1" applyAlignment="1">
      <alignment/>
    </xf>
    <xf numFmtId="190" fontId="6" fillId="2" borderId="2" xfId="0" applyNumberFormat="1" applyFont="1" applyFill="1" applyBorder="1" applyAlignment="1">
      <alignment vertical="center" wrapText="1"/>
    </xf>
    <xf numFmtId="0" fontId="7" fillId="2" borderId="8" xfId="0" applyFont="1" applyFill="1" applyBorder="1" applyAlignment="1">
      <alignment vertical="center"/>
    </xf>
    <xf numFmtId="0" fontId="7" fillId="2" borderId="3" xfId="0" applyFont="1" applyFill="1" applyBorder="1" applyAlignment="1">
      <alignment vertical="center"/>
    </xf>
    <xf numFmtId="0" fontId="4" fillId="2" borderId="0" xfId="0" applyFont="1" applyFill="1" applyAlignment="1">
      <alignment horizontal="center"/>
    </xf>
    <xf numFmtId="0" fontId="3" fillId="2" borderId="1" xfId="0" applyFont="1" applyFill="1" applyBorder="1" applyAlignment="1">
      <alignment horizontal="center" vertical="center"/>
    </xf>
    <xf numFmtId="0" fontId="7" fillId="2" borderId="6" xfId="0" applyFont="1" applyFill="1" applyBorder="1" applyAlignment="1">
      <alignment vertical="center"/>
    </xf>
    <xf numFmtId="191" fontId="3" fillId="2" borderId="0" xfId="23" applyNumberFormat="1" applyFont="1" applyFill="1" applyAlignment="1">
      <alignment/>
    </xf>
    <xf numFmtId="188" fontId="3" fillId="2" borderId="0" xfId="0" applyNumberFormat="1" applyFont="1" applyFill="1" applyAlignment="1">
      <alignment horizontal="left" indent="2"/>
    </xf>
    <xf numFmtId="190" fontId="3" fillId="2" borderId="0" xfId="0" applyNumberFormat="1" applyFont="1" applyFill="1" applyBorder="1" applyAlignment="1">
      <alignment/>
    </xf>
    <xf numFmtId="190" fontId="4" fillId="2" borderId="0" xfId="0" applyNumberFormat="1" applyFont="1" applyFill="1" applyBorder="1" applyAlignment="1">
      <alignment horizontal="left" vertical="center" wrapText="1"/>
    </xf>
    <xf numFmtId="0" fontId="7"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xf>
    <xf numFmtId="0" fontId="6" fillId="2" borderId="0" xfId="0" applyFont="1" applyFill="1" applyAlignment="1">
      <alignment vertical="center" wrapText="1"/>
    </xf>
    <xf numFmtId="9" fontId="3" fillId="2" borderId="0" xfId="23" applyFont="1" applyFill="1" applyAlignment="1">
      <alignment/>
    </xf>
    <xf numFmtId="190" fontId="22" fillId="2" borderId="0" xfId="0" applyNumberFormat="1" applyFont="1" applyFill="1" applyAlignment="1">
      <alignment/>
    </xf>
    <xf numFmtId="190" fontId="3" fillId="2" borderId="0" xfId="0" applyNumberFormat="1" applyFont="1" applyFill="1" applyAlignment="1">
      <alignment horizontal="center"/>
    </xf>
    <xf numFmtId="190" fontId="4" fillId="2" borderId="0" xfId="0" applyNumberFormat="1" applyFont="1" applyFill="1" applyBorder="1" applyAlignment="1">
      <alignment horizontal="center" vertical="center" wrapText="1"/>
    </xf>
    <xf numFmtId="0" fontId="4" fillId="2" borderId="0" xfId="0" applyFont="1" applyFill="1" applyBorder="1" applyAlignment="1">
      <alignment/>
    </xf>
    <xf numFmtId="0" fontId="0" fillId="2" borderId="0" xfId="0" applyFill="1" applyAlignment="1">
      <alignment wrapText="1"/>
    </xf>
    <xf numFmtId="190" fontId="3" fillId="2" borderId="0" xfId="0" applyNumberFormat="1" applyFont="1" applyFill="1" applyBorder="1" applyAlignment="1">
      <alignment horizontal="center"/>
    </xf>
    <xf numFmtId="190" fontId="4" fillId="2" borderId="0" xfId="0" applyNumberFormat="1" applyFont="1" applyFill="1" applyAlignment="1">
      <alignment vertical="center"/>
    </xf>
    <xf numFmtId="190" fontId="22" fillId="2" borderId="0" xfId="0" applyNumberFormat="1" applyFont="1" applyFill="1" applyAlignment="1">
      <alignment vertical="center"/>
    </xf>
    <xf numFmtId="0" fontId="9" fillId="2" borderId="0" xfId="0" applyFont="1" applyFill="1" applyBorder="1" applyAlignment="1">
      <alignment horizontal="right" vertical="center"/>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1" fontId="3" fillId="2" borderId="0" xfId="0" applyNumberFormat="1" applyFont="1" applyFill="1" applyBorder="1" applyAlignment="1">
      <alignment horizontal="right"/>
    </xf>
    <xf numFmtId="2" fontId="3" fillId="2" borderId="0" xfId="0" applyNumberFormat="1" applyFont="1" applyFill="1" applyBorder="1" applyAlignment="1">
      <alignment/>
    </xf>
    <xf numFmtId="0" fontId="0" fillId="2" borderId="0" xfId="0" applyFill="1" applyBorder="1" applyAlignment="1">
      <alignment/>
    </xf>
    <xf numFmtId="0" fontId="22" fillId="2" borderId="0" xfId="0" applyFont="1" applyFill="1" applyAlignment="1">
      <alignment horizontal="left" indent="2"/>
    </xf>
    <xf numFmtId="0" fontId="4" fillId="2" borderId="2" xfId="0" applyFont="1" applyFill="1" applyBorder="1" applyAlignment="1">
      <alignment horizontal="right" vertical="center"/>
    </xf>
    <xf numFmtId="0" fontId="3" fillId="2" borderId="6" xfId="0" applyFont="1" applyFill="1" applyBorder="1" applyAlignment="1">
      <alignment horizontal="center" vertical="center"/>
    </xf>
    <xf numFmtId="0" fontId="3" fillId="2" borderId="0" xfId="0" applyFont="1" applyFill="1" applyAlignment="1">
      <alignment horizontal="center" wrapText="1"/>
    </xf>
    <xf numFmtId="190" fontId="3" fillId="2" borderId="0" xfId="0" applyNumberFormat="1" applyFont="1" applyFill="1" applyAlignment="1">
      <alignment horizontal="center" wrapText="1"/>
    </xf>
    <xf numFmtId="0" fontId="0" fillId="2" borderId="0" xfId="0" applyFill="1" applyAlignment="1">
      <alignment/>
    </xf>
    <xf numFmtId="0" fontId="11" fillId="2" borderId="0" xfId="0" applyFont="1" applyFill="1" applyAlignment="1">
      <alignment/>
    </xf>
    <xf numFmtId="0" fontId="15" fillId="2" borderId="0" xfId="0" applyFont="1" applyFill="1" applyAlignment="1">
      <alignment vertical="center" wrapText="1"/>
    </xf>
    <xf numFmtId="0" fontId="15" fillId="2" borderId="0" xfId="0" applyFont="1" applyFill="1" applyAlignment="1">
      <alignment horizontal="left" vertical="center" wrapText="1"/>
    </xf>
    <xf numFmtId="0" fontId="3" fillId="2" borderId="0" xfId="0" applyFont="1" applyFill="1" applyBorder="1" applyAlignment="1">
      <alignment horizontal="center" wrapText="1"/>
    </xf>
    <xf numFmtId="0" fontId="22" fillId="2" borderId="0" xfId="0" applyFont="1" applyFill="1" applyAlignment="1">
      <alignment horizontal="center"/>
    </xf>
    <xf numFmtId="0" fontId="7" fillId="2" borderId="2" xfId="0" applyFont="1" applyFill="1" applyBorder="1" applyAlignment="1">
      <alignment vertical="center" wrapText="1"/>
    </xf>
    <xf numFmtId="0" fontId="16"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3" fontId="7" fillId="2" borderId="1" xfId="0" applyNumberFormat="1" applyFont="1" applyFill="1" applyBorder="1" applyAlignment="1">
      <alignment horizontal="center" vertical="center"/>
    </xf>
    <xf numFmtId="2" fontId="3" fillId="2" borderId="0" xfId="0" applyNumberFormat="1" applyFont="1" applyFill="1" applyAlignment="1">
      <alignment horizontal="center"/>
    </xf>
    <xf numFmtId="0" fontId="11" fillId="2" borderId="0" xfId="0" applyFont="1" applyFill="1" applyBorder="1" applyAlignment="1">
      <alignment/>
    </xf>
    <xf numFmtId="0" fontId="11" fillId="2" borderId="0" xfId="0" applyFont="1" applyFill="1" applyBorder="1" applyAlignment="1" applyProtection="1">
      <alignment horizontal="left" vertical="center" wrapText="1"/>
      <protection locked="0"/>
    </xf>
    <xf numFmtId="3" fontId="3" fillId="2" borderId="0" xfId="0" applyNumberFormat="1" applyFont="1" applyFill="1" applyBorder="1" applyAlignment="1" applyProtection="1">
      <alignment horizontal="right"/>
      <protection locked="0"/>
    </xf>
    <xf numFmtId="1" fontId="3" fillId="2" borderId="0" xfId="0" applyNumberFormat="1" applyFont="1" applyFill="1" applyAlignment="1">
      <alignment vertical="center"/>
    </xf>
    <xf numFmtId="1" fontId="3" fillId="2" borderId="0" xfId="0" applyNumberFormat="1" applyFont="1" applyFill="1" applyAlignment="1">
      <alignment horizontal="left" indent="2"/>
    </xf>
    <xf numFmtId="190" fontId="3" fillId="2" borderId="0" xfId="0" applyNumberFormat="1" applyFont="1" applyFill="1" applyAlignment="1">
      <alignment horizontal="center" vertical="center"/>
    </xf>
    <xf numFmtId="191" fontId="3" fillId="2" borderId="0" xfId="23" applyNumberFormat="1" applyFont="1" applyFill="1" applyAlignment="1">
      <alignment horizontal="center"/>
    </xf>
    <xf numFmtId="0" fontId="15" fillId="2" borderId="2" xfId="0" applyFont="1" applyFill="1" applyBorder="1" applyAlignment="1">
      <alignment horizontal="left" vertical="center" wrapText="1"/>
    </xf>
    <xf numFmtId="0" fontId="11" fillId="2" borderId="2" xfId="0" applyFont="1" applyFill="1" applyBorder="1" applyAlignment="1">
      <alignment horizontal="right"/>
    </xf>
    <xf numFmtId="0" fontId="13" fillId="2" borderId="0" xfId="0" applyFont="1" applyFill="1" applyBorder="1" applyAlignment="1">
      <alignment horizontal="center" vertical="center"/>
    </xf>
    <xf numFmtId="3" fontId="13" fillId="2" borderId="0" xfId="0" applyNumberFormat="1" applyFont="1" applyFill="1" applyBorder="1" applyAlignment="1">
      <alignment horizontal="right" vertical="center" indent="1"/>
    </xf>
    <xf numFmtId="3" fontId="14" fillId="2" borderId="0" xfId="0" applyNumberFormat="1" applyFont="1" applyFill="1" applyBorder="1" applyAlignment="1">
      <alignment horizontal="right" vertical="center" indent="1"/>
    </xf>
    <xf numFmtId="0" fontId="9" fillId="2" borderId="2" xfId="0" applyFont="1" applyFill="1" applyBorder="1" applyAlignment="1">
      <alignment vertical="center"/>
    </xf>
    <xf numFmtId="3" fontId="22" fillId="2" borderId="0" xfId="0" applyNumberFormat="1" applyFont="1" applyFill="1" applyAlignment="1">
      <alignment horizontal="right"/>
    </xf>
    <xf numFmtId="1" fontId="22" fillId="2" borderId="0" xfId="0" applyNumberFormat="1" applyFont="1" applyFill="1" applyAlignment="1">
      <alignment horizontal="right"/>
    </xf>
    <xf numFmtId="1" fontId="7" fillId="2" borderId="0" xfId="0" applyNumberFormat="1" applyFont="1" applyFill="1" applyAlignment="1">
      <alignment horizontal="right"/>
    </xf>
    <xf numFmtId="2" fontId="3" fillId="2" borderId="0" xfId="0" applyNumberFormat="1" applyFont="1" applyFill="1" applyAlignment="1">
      <alignment horizontal="center" vertical="center" wrapText="1"/>
    </xf>
    <xf numFmtId="2" fontId="3" fillId="2" borderId="0" xfId="0" applyNumberFormat="1" applyFont="1" applyFill="1" applyAlignment="1">
      <alignment vertical="center" wrapText="1"/>
    </xf>
    <xf numFmtId="1" fontId="3" fillId="2" borderId="0" xfId="0" applyNumberFormat="1" applyFont="1" applyFill="1" applyAlignment="1">
      <alignment horizontal="center" vertical="center"/>
    </xf>
    <xf numFmtId="0" fontId="11" fillId="2" borderId="2" xfId="0" applyFont="1" applyFill="1" applyBorder="1" applyAlignment="1">
      <alignment vertical="center"/>
    </xf>
    <xf numFmtId="0" fontId="3" fillId="2" borderId="2" xfId="0" applyFont="1" applyFill="1" applyBorder="1" applyAlignment="1">
      <alignment horizontal="center" vertical="center"/>
    </xf>
    <xf numFmtId="2" fontId="3" fillId="2" borderId="0" xfId="0" applyNumberFormat="1" applyFont="1" applyFill="1" applyAlignment="1">
      <alignment vertical="center"/>
    </xf>
    <xf numFmtId="0" fontId="12" fillId="2" borderId="0" xfId="0" applyFont="1" applyFill="1" applyBorder="1" applyAlignment="1">
      <alignment/>
    </xf>
    <xf numFmtId="0" fontId="12" fillId="2" borderId="5" xfId="0" applyFont="1" applyFill="1" applyBorder="1" applyAlignment="1">
      <alignment/>
    </xf>
    <xf numFmtId="2" fontId="22" fillId="2" borderId="0" xfId="0" applyNumberFormat="1" applyFont="1" applyFill="1" applyAlignment="1">
      <alignment/>
    </xf>
    <xf numFmtId="0" fontId="7" fillId="2" borderId="0" xfId="0" applyFont="1" applyFill="1" applyAlignment="1">
      <alignment horizontal="center"/>
    </xf>
    <xf numFmtId="0" fontId="7" fillId="2" borderId="0" xfId="0" applyFont="1" applyFill="1" applyAlignment="1">
      <alignment/>
    </xf>
    <xf numFmtId="49" fontId="7" fillId="2" borderId="5" xfId="0" applyNumberFormat="1" applyFont="1" applyFill="1" applyBorder="1" applyAlignment="1">
      <alignment vertical="center"/>
    </xf>
    <xf numFmtId="190" fontId="3" fillId="2" borderId="0" xfId="0" applyNumberFormat="1" applyFont="1" applyFill="1" applyAlignment="1">
      <alignment horizontal="left" indent="2"/>
    </xf>
    <xf numFmtId="0" fontId="6" fillId="2" borderId="0" xfId="0" applyFont="1" applyFill="1" applyAlignment="1">
      <alignment horizontal="left" wrapText="1"/>
    </xf>
    <xf numFmtId="0" fontId="11" fillId="2" borderId="0" xfId="0" applyFont="1" applyFill="1" applyAlignment="1">
      <alignment horizontal="left" wrapText="1"/>
    </xf>
    <xf numFmtId="0" fontId="5" fillId="2" borderId="0" xfId="0" applyFont="1" applyFill="1" applyAlignment="1">
      <alignment/>
    </xf>
    <xf numFmtId="0" fontId="5" fillId="2" borderId="2" xfId="0" applyFont="1" applyFill="1" applyBorder="1" applyAlignment="1">
      <alignment/>
    </xf>
    <xf numFmtId="0" fontId="3" fillId="2" borderId="3" xfId="0" applyFont="1" applyFill="1" applyBorder="1" applyAlignment="1">
      <alignment horizontal="left" vertical="center" wrapText="1"/>
    </xf>
    <xf numFmtId="0" fontId="7" fillId="2" borderId="5" xfId="0" applyFont="1" applyFill="1" applyBorder="1" applyAlignment="1">
      <alignment vertical="center" wrapText="1"/>
    </xf>
    <xf numFmtId="0" fontId="7" fillId="2" borderId="0" xfId="0" applyFont="1" applyFill="1" applyAlignment="1">
      <alignment/>
    </xf>
    <xf numFmtId="0" fontId="3" fillId="2" borderId="8" xfId="0" applyFont="1" applyFill="1" applyBorder="1" applyAlignment="1">
      <alignment horizontal="left" vertical="center" wrapText="1"/>
    </xf>
    <xf numFmtId="0" fontId="7" fillId="2" borderId="5" xfId="0" applyFont="1" applyFill="1" applyBorder="1" applyAlignment="1">
      <alignment vertical="center" wrapText="1"/>
    </xf>
    <xf numFmtId="3" fontId="0" fillId="2" borderId="0" xfId="0" applyNumberFormat="1" applyFill="1" applyAlignment="1">
      <alignment/>
    </xf>
    <xf numFmtId="1" fontId="0" fillId="2" borderId="0" xfId="0" applyNumberFormat="1" applyFill="1" applyAlignment="1">
      <alignment/>
    </xf>
    <xf numFmtId="0" fontId="24" fillId="2" borderId="0" xfId="0" applyFont="1" applyFill="1" applyAlignment="1">
      <alignment/>
    </xf>
    <xf numFmtId="0" fontId="4" fillId="2" borderId="0" xfId="0" applyFont="1" applyFill="1" applyBorder="1" applyAlignment="1" applyProtection="1">
      <alignment/>
      <protection hidden="1" locked="0"/>
    </xf>
    <xf numFmtId="0" fontId="7" fillId="2" borderId="0" xfId="0" applyFont="1" applyFill="1" applyAlignment="1">
      <alignment horizontal="center" vertical="center" wrapText="1"/>
    </xf>
    <xf numFmtId="0" fontId="3" fillId="2" borderId="0" xfId="0" applyFont="1" applyFill="1" applyAlignment="1" applyProtection="1">
      <alignment/>
      <protection hidden="1"/>
    </xf>
    <xf numFmtId="0" fontId="4"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0" xfId="0" applyFont="1" applyFill="1" applyAlignment="1" applyProtection="1">
      <alignment/>
      <protection hidden="1"/>
    </xf>
    <xf numFmtId="0" fontId="5" fillId="2" borderId="2" xfId="0" applyFont="1" applyFill="1" applyBorder="1" applyAlignment="1" applyProtection="1">
      <alignment/>
      <protection hidden="1"/>
    </xf>
    <xf numFmtId="0" fontId="3" fillId="2" borderId="0" xfId="0" applyFont="1" applyFill="1" applyAlignment="1" applyProtection="1">
      <alignment/>
      <protection locked="0"/>
    </xf>
    <xf numFmtId="0" fontId="3" fillId="2" borderId="0" xfId="0" applyFont="1" applyFill="1" applyAlignment="1" applyProtection="1">
      <alignment horizontal="right"/>
      <protection locked="0"/>
    </xf>
    <xf numFmtId="3" fontId="3" fillId="2" borderId="0" xfId="0" applyNumberFormat="1" applyFont="1" applyFill="1" applyAlignment="1" applyProtection="1">
      <alignment horizontal="right"/>
      <protection locked="0"/>
    </xf>
    <xf numFmtId="0" fontId="3"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wrapText="1"/>
      <protection locked="0"/>
    </xf>
    <xf numFmtId="0" fontId="3" fillId="2" borderId="5" xfId="0" applyFont="1" applyFill="1" applyBorder="1" applyAlignment="1" applyProtection="1">
      <alignment horizontal="center" vertical="center"/>
      <protection locked="0"/>
    </xf>
    <xf numFmtId="3" fontId="3" fillId="2" borderId="0" xfId="0" applyNumberFormat="1" applyFont="1" applyFill="1" applyAlignment="1" applyProtection="1">
      <alignment vertical="center"/>
      <protection hidden="1"/>
    </xf>
    <xf numFmtId="191" fontId="3" fillId="2" borderId="0" xfId="23" applyNumberFormat="1" applyFont="1" applyFill="1" applyAlignment="1">
      <alignment vertical="center"/>
    </xf>
    <xf numFmtId="0" fontId="3" fillId="2" borderId="0" xfId="0" applyFont="1" applyFill="1" applyAlignment="1" applyProtection="1">
      <alignment vertical="center"/>
      <protection hidden="1"/>
    </xf>
    <xf numFmtId="191" fontId="3" fillId="2" borderId="0" xfId="23" applyNumberFormat="1" applyFont="1" applyFill="1" applyAlignment="1" applyProtection="1">
      <alignment vertical="center"/>
      <protection hidden="1"/>
    </xf>
    <xf numFmtId="9" fontId="3" fillId="2" borderId="0" xfId="23" applyFont="1" applyFill="1" applyAlignment="1" applyProtection="1">
      <alignment vertical="center"/>
      <protection hidden="1"/>
    </xf>
    <xf numFmtId="191" fontId="3" fillId="2" borderId="0" xfId="23" applyNumberFormat="1" applyFont="1" applyFill="1" applyAlignment="1">
      <alignment horizontal="right"/>
    </xf>
    <xf numFmtId="0" fontId="3" fillId="2" borderId="2" xfId="0" applyFont="1" applyFill="1" applyBorder="1" applyAlignment="1">
      <alignment/>
    </xf>
    <xf numFmtId="49" fontId="3" fillId="2" borderId="0" xfId="0" applyNumberFormat="1" applyFont="1" applyFill="1" applyAlignment="1">
      <alignment/>
    </xf>
    <xf numFmtId="2" fontId="22" fillId="2" borderId="0" xfId="0" applyNumberFormat="1" applyFont="1" applyFill="1" applyAlignment="1">
      <alignment horizontal="right"/>
    </xf>
    <xf numFmtId="190" fontId="8" fillId="2" borderId="0" xfId="0" applyNumberFormat="1" applyFont="1" applyFill="1" applyBorder="1" applyAlignment="1">
      <alignment horizontal="right" vertical="center"/>
    </xf>
    <xf numFmtId="190" fontId="3" fillId="2" borderId="0" xfId="0" applyNumberFormat="1" applyFont="1" applyFill="1" applyBorder="1" applyAlignment="1">
      <alignment horizontal="right" vertical="center"/>
    </xf>
    <xf numFmtId="0" fontId="19" fillId="0" borderId="5" xfId="22" applyFont="1" applyFill="1" applyBorder="1" applyAlignment="1">
      <alignment horizontal="left" vertical="center" wrapText="1"/>
      <protection/>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190"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0" fontId="3" fillId="0" borderId="3" xfId="0" applyFont="1" applyFill="1" applyBorder="1" applyAlignment="1">
      <alignment horizontal="center" vertical="center"/>
    </xf>
    <xf numFmtId="190"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90" fontId="7"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190" fontId="7" fillId="0" borderId="5"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horizontal="right" vertical="center"/>
    </xf>
    <xf numFmtId="190" fontId="3" fillId="0" borderId="0" xfId="0" applyNumberFormat="1" applyFont="1" applyFill="1" applyAlignment="1">
      <alignment horizontal="right" vertical="center"/>
    </xf>
    <xf numFmtId="190" fontId="7" fillId="0" borderId="0" xfId="0" applyNumberFormat="1" applyFont="1" applyFill="1" applyBorder="1" applyAlignment="1">
      <alignment horizontal="center" vertical="center"/>
    </xf>
    <xf numFmtId="3" fontId="3" fillId="0" borderId="0" xfId="0" applyNumberFormat="1" applyFont="1" applyFill="1" applyAlignment="1">
      <alignment horizontal="right" vertic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19" fillId="0" borderId="9" xfId="22" applyFont="1" applyFill="1" applyBorder="1" applyAlignment="1">
      <alignment horizontal="left" vertical="center" wrapText="1"/>
      <protection/>
    </xf>
    <xf numFmtId="14" fontId="19" fillId="0" borderId="0" xfId="22" applyNumberFormat="1" applyFont="1" applyFill="1" applyBorder="1" applyAlignment="1">
      <alignment horizontal="left" vertical="center" wrapText="1"/>
      <protection/>
    </xf>
    <xf numFmtId="0" fontId="19" fillId="0" borderId="0" xfId="22" applyNumberFormat="1" applyFont="1" applyFill="1" applyBorder="1" applyAlignment="1">
      <alignment vertical="center" wrapText="1"/>
      <protection/>
    </xf>
    <xf numFmtId="14" fontId="19" fillId="0" borderId="9" xfId="22" applyNumberFormat="1" applyFont="1" applyFill="1" applyBorder="1" applyAlignment="1">
      <alignment horizontal="left" vertical="center" wrapText="1"/>
      <protection/>
    </xf>
    <xf numFmtId="0" fontId="19" fillId="0" borderId="9" xfId="22" applyFont="1" applyFill="1" applyBorder="1" applyAlignment="1">
      <alignment vertical="center" wrapText="1"/>
      <protection/>
    </xf>
    <xf numFmtId="190" fontId="19" fillId="0" borderId="10" xfId="22" applyNumberFormat="1" applyFont="1" applyFill="1" applyBorder="1" applyAlignment="1">
      <alignment horizontal="center" vertical="center" wrapText="1"/>
      <protection/>
    </xf>
    <xf numFmtId="14" fontId="19" fillId="0" borderId="10" xfId="22" applyNumberFormat="1" applyFont="1" applyFill="1" applyBorder="1" applyAlignment="1">
      <alignment horizontal="left" vertical="center" wrapText="1"/>
      <protection/>
    </xf>
    <xf numFmtId="0" fontId="19" fillId="0" borderId="10" xfId="22" applyFont="1" applyFill="1" applyBorder="1" applyAlignment="1">
      <alignment vertical="top" wrapText="1"/>
      <protection/>
    </xf>
    <xf numFmtId="190" fontId="19" fillId="0" borderId="5" xfId="22" applyNumberFormat="1" applyFont="1" applyFill="1" applyBorder="1" applyAlignment="1">
      <alignment horizontal="center" vertical="center" wrapText="1"/>
      <protection/>
    </xf>
    <xf numFmtId="14" fontId="19" fillId="0" borderId="5" xfId="22" applyNumberFormat="1" applyFont="1" applyFill="1" applyBorder="1" applyAlignment="1">
      <alignment horizontal="left" vertical="center" wrapText="1"/>
      <protection/>
    </xf>
    <xf numFmtId="0" fontId="19" fillId="0" borderId="5" xfId="22" applyFont="1" applyFill="1" applyBorder="1" applyAlignment="1">
      <alignment vertical="top" wrapText="1"/>
      <protection/>
    </xf>
    <xf numFmtId="190" fontId="19" fillId="0" borderId="9" xfId="22" applyNumberFormat="1" applyFont="1" applyFill="1" applyBorder="1" applyAlignment="1">
      <alignment horizontal="center" vertical="center" wrapText="1"/>
      <protection/>
    </xf>
    <xf numFmtId="0" fontId="3" fillId="0" borderId="1" xfId="0" applyFont="1" applyFill="1" applyBorder="1" applyAlignment="1">
      <alignment vertical="center" wrapText="1"/>
    </xf>
    <xf numFmtId="190" fontId="3" fillId="0" borderId="1" xfId="23"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190" fontId="19" fillId="0" borderId="0" xfId="22" applyNumberFormat="1" applyFont="1" applyFill="1" applyBorder="1" applyAlignment="1">
      <alignment horizontal="center" vertical="center" wrapText="1"/>
      <protection/>
    </xf>
    <xf numFmtId="0" fontId="19" fillId="0" borderId="0" xfId="22" applyFont="1" applyFill="1" applyBorder="1" applyAlignment="1">
      <alignment vertical="center" wrapText="1"/>
      <protection/>
    </xf>
    <xf numFmtId="0" fontId="3" fillId="0" borderId="0" xfId="0" applyFont="1" applyFill="1" applyAlignment="1">
      <alignment/>
    </xf>
    <xf numFmtId="0" fontId="9" fillId="0" borderId="0" xfId="0" applyFont="1" applyFill="1" applyAlignment="1">
      <alignment horizontal="center"/>
    </xf>
    <xf numFmtId="190" fontId="9" fillId="0" borderId="0" xfId="0" applyNumberFormat="1" applyFont="1" applyFill="1" applyAlignment="1">
      <alignment horizontal="center"/>
    </xf>
    <xf numFmtId="0" fontId="9" fillId="0" borderId="0" xfId="0" applyFont="1" applyFill="1" applyAlignment="1">
      <alignment/>
    </xf>
    <xf numFmtId="14" fontId="19" fillId="0" borderId="1" xfId="22" applyNumberFormat="1" applyFont="1" applyFill="1" applyBorder="1" applyAlignment="1">
      <alignment horizontal="left" vertical="center" wrapText="1"/>
      <protection/>
    </xf>
    <xf numFmtId="1" fontId="7" fillId="2" borderId="6" xfId="0" applyNumberFormat="1" applyFont="1" applyFill="1" applyBorder="1" applyAlignment="1">
      <alignment horizontal="center" vertical="center"/>
    </xf>
    <xf numFmtId="190" fontId="7" fillId="2" borderId="2"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188" fontId="7" fillId="2" borderId="6" xfId="0" applyNumberFormat="1" applyFont="1" applyFill="1" applyBorder="1" applyAlignment="1">
      <alignment horizontal="center" vertical="center"/>
    </xf>
    <xf numFmtId="1" fontId="7" fillId="2" borderId="0" xfId="0" applyNumberFormat="1" applyFont="1" applyFill="1" applyBorder="1" applyAlignment="1">
      <alignment horizontal="center" vertical="center"/>
    </xf>
    <xf numFmtId="188" fontId="7" fillId="2" borderId="5" xfId="0" applyNumberFormat="1" applyFont="1" applyFill="1" applyBorder="1" applyAlignment="1">
      <alignment horizontal="center" vertical="center"/>
    </xf>
    <xf numFmtId="190" fontId="3" fillId="2" borderId="8" xfId="0" applyNumberFormat="1" applyFont="1" applyFill="1" applyBorder="1" applyAlignment="1">
      <alignment horizontal="center" vertical="center"/>
    </xf>
    <xf numFmtId="0" fontId="3" fillId="2" borderId="3" xfId="0" applyFont="1" applyFill="1" applyBorder="1" applyAlignment="1">
      <alignment horizontal="center" vertical="center"/>
    </xf>
    <xf numFmtId="190" fontId="7" fillId="2" borderId="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190" fontId="7" fillId="2" borderId="8" xfId="0" applyNumberFormat="1" applyFont="1" applyFill="1" applyBorder="1" applyAlignment="1">
      <alignment horizontal="center" vertical="center"/>
    </xf>
    <xf numFmtId="190" fontId="7" fillId="2" borderId="3" xfId="0" applyNumberFormat="1" applyFont="1" applyFill="1" applyBorder="1" applyAlignment="1">
      <alignment horizontal="center" vertical="center"/>
    </xf>
    <xf numFmtId="190" fontId="3" fillId="2" borderId="8"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vertical="center"/>
    </xf>
    <xf numFmtId="1" fontId="7" fillId="2" borderId="8"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applyAlignment="1">
      <alignment/>
    </xf>
    <xf numFmtId="190" fontId="7" fillId="2" borderId="0" xfId="23" applyNumberFormat="1" applyFont="1" applyFill="1" applyBorder="1" applyAlignment="1">
      <alignment horizontal="center"/>
    </xf>
    <xf numFmtId="2" fontId="7" fillId="2" borderId="5" xfId="0" applyNumberFormat="1" applyFont="1" applyFill="1" applyBorder="1" applyAlignment="1">
      <alignment horizontal="center" vertical="center" wrapText="1"/>
    </xf>
    <xf numFmtId="190" fontId="3" fillId="2" borderId="5" xfId="0" applyNumberFormat="1" applyFont="1" applyFill="1" applyBorder="1" applyAlignment="1">
      <alignment horizontal="center" vertical="center"/>
    </xf>
    <xf numFmtId="0" fontId="25" fillId="2" borderId="11" xfId="0" applyFont="1" applyFill="1" applyBorder="1" applyAlignment="1">
      <alignment vertical="top"/>
    </xf>
    <xf numFmtId="0" fontId="26" fillId="2" borderId="0" xfId="0" applyFont="1" applyFill="1" applyBorder="1" applyAlignment="1">
      <alignment/>
    </xf>
    <xf numFmtId="0" fontId="26" fillId="2" borderId="0" xfId="0" applyFont="1" applyFill="1" applyAlignment="1">
      <alignment/>
    </xf>
    <xf numFmtId="0" fontId="27" fillId="0" borderId="0" xfId="0" applyFont="1" applyAlignment="1">
      <alignment horizontal="left" indent="2"/>
    </xf>
    <xf numFmtId="0" fontId="0" fillId="2" borderId="0" xfId="0" applyFill="1" applyBorder="1" applyAlignment="1">
      <alignment/>
    </xf>
    <xf numFmtId="0" fontId="1" fillId="2" borderId="0" xfId="16" applyFill="1" applyBorder="1" applyAlignment="1">
      <alignment horizontal="left" vertical="center" wrapText="1"/>
    </xf>
    <xf numFmtId="3" fontId="7" fillId="2" borderId="6"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2" fontId="7" fillId="2" borderId="6"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xf>
    <xf numFmtId="2" fontId="3" fillId="2" borderId="3"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188" fontId="7" fillId="2" borderId="6" xfId="0" applyNumberFormat="1" applyFont="1" applyFill="1" applyBorder="1" applyAlignment="1">
      <alignment horizontal="center" vertical="center"/>
    </xf>
    <xf numFmtId="188" fontId="7" fillId="2" borderId="8"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190" fontId="7" fillId="2" borderId="8" xfId="0" applyNumberFormat="1" applyFont="1" applyFill="1" applyBorder="1" applyAlignment="1">
      <alignment horizontal="right" vertical="center" indent="2"/>
    </xf>
    <xf numFmtId="190" fontId="3" fillId="2" borderId="3" xfId="0" applyNumberFormat="1" applyFont="1" applyFill="1" applyBorder="1" applyAlignment="1">
      <alignment horizontal="right" vertical="center" indent="2"/>
    </xf>
    <xf numFmtId="190" fontId="7" fillId="2" borderId="3" xfId="0" applyNumberFormat="1" applyFont="1" applyFill="1" applyBorder="1" applyAlignment="1">
      <alignment horizontal="right" vertical="center" indent="2"/>
    </xf>
    <xf numFmtId="190" fontId="7" fillId="2" borderId="5" xfId="0" applyNumberFormat="1" applyFont="1" applyFill="1" applyBorder="1" applyAlignment="1">
      <alignment horizontal="right" vertical="center" indent="2"/>
    </xf>
    <xf numFmtId="0" fontId="20" fillId="2" borderId="6"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3" fontId="7" fillId="2" borderId="6" xfId="0" applyNumberFormat="1" applyFont="1" applyFill="1" applyBorder="1" applyAlignment="1" applyProtection="1">
      <alignment horizontal="center" vertical="center"/>
      <protection locked="0"/>
    </xf>
    <xf numFmtId="188" fontId="7" fillId="2" borderId="6" xfId="0" applyNumberFormat="1"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3" fillId="2" borderId="7" xfId="0" applyNumberFormat="1" applyFont="1" applyFill="1" applyBorder="1" applyAlignment="1">
      <alignment horizontal="center" vertical="center"/>
    </xf>
    <xf numFmtId="190" fontId="3" fillId="2" borderId="7" xfId="0" applyNumberFormat="1" applyFont="1" applyFill="1" applyBorder="1" applyAlignment="1">
      <alignment horizontal="center" vertical="center"/>
    </xf>
    <xf numFmtId="3" fontId="7" fillId="0" borderId="0" xfId="0" applyNumberFormat="1" applyFont="1" applyFill="1" applyBorder="1" applyAlignment="1">
      <alignment horizontal="center" vertical="center" wrapText="1"/>
    </xf>
    <xf numFmtId="190" fontId="7"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90" fontId="3" fillId="0" borderId="3" xfId="23"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190" fontId="7" fillId="0" borderId="5" xfId="23"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190" fontId="3" fillId="0" borderId="3" xfId="23"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90" fontId="7" fillId="0" borderId="3" xfId="23"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90" fontId="3" fillId="0" borderId="5" xfId="23" applyNumberFormat="1" applyFont="1" applyFill="1" applyBorder="1" applyAlignment="1">
      <alignment horizontal="center" vertical="center"/>
    </xf>
    <xf numFmtId="0" fontId="7" fillId="0" borderId="1"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xf>
    <xf numFmtId="0" fontId="19" fillId="0" borderId="0" xfId="0" applyFont="1" applyBorder="1" applyAlignment="1">
      <alignment horizontal="left" vertical="center" wrapText="1"/>
    </xf>
    <xf numFmtId="2" fontId="19" fillId="0" borderId="9" xfId="22" applyNumberFormat="1" applyFont="1" applyFill="1" applyBorder="1" applyAlignment="1">
      <alignment horizontal="center" vertical="center" wrapText="1"/>
      <protection/>
    </xf>
    <xf numFmtId="0" fontId="19" fillId="0" borderId="5" xfId="22" applyFont="1" applyFill="1" applyBorder="1" applyAlignment="1">
      <alignment vertical="center" wrapText="1"/>
      <protection/>
    </xf>
    <xf numFmtId="0" fontId="19" fillId="0" borderId="0" xfId="0" applyFont="1" applyFill="1" applyBorder="1" applyAlignment="1">
      <alignment horizontal="left" vertical="center" wrapText="1"/>
    </xf>
    <xf numFmtId="49" fontId="3" fillId="0" borderId="1" xfId="0" applyNumberFormat="1" applyFont="1" applyFill="1" applyBorder="1" applyAlignment="1">
      <alignment vertical="top" wrapText="1"/>
    </xf>
    <xf numFmtId="0" fontId="6" fillId="2" borderId="0" xfId="0" applyFont="1" applyFill="1" applyBorder="1" applyAlignment="1">
      <alignment horizontal="left" vertical="center" wrapText="1"/>
    </xf>
    <xf numFmtId="49" fontId="3" fillId="2" borderId="0" xfId="0" applyNumberFormat="1" applyFont="1" applyFill="1" applyBorder="1" applyAlignment="1">
      <alignment vertical="center" wrapText="1"/>
    </xf>
    <xf numFmtId="0" fontId="0" fillId="2" borderId="0" xfId="0" applyFill="1" applyBorder="1" applyAlignment="1">
      <alignment vertical="center" wrapText="1"/>
    </xf>
    <xf numFmtId="0" fontId="7" fillId="2" borderId="5" xfId="0" applyFont="1" applyFill="1" applyBorder="1" applyAlignment="1" applyProtection="1">
      <alignment horizontal="center" vertical="center" wrapText="1"/>
      <protection/>
    </xf>
    <xf numFmtId="190" fontId="7" fillId="2" borderId="1" xfId="0" applyNumberFormat="1" applyFont="1" applyFill="1" applyBorder="1" applyAlignment="1">
      <alignment horizontal="center" vertical="center" wrapText="1"/>
    </xf>
    <xf numFmtId="190" fontId="7" fillId="2" borderId="0" xfId="0" applyNumberFormat="1" applyFont="1" applyFill="1" applyBorder="1" applyAlignment="1">
      <alignment horizontal="center" vertical="center"/>
    </xf>
    <xf numFmtId="190" fontId="3" fillId="2" borderId="3" xfId="0" applyNumberFormat="1" applyFont="1" applyFill="1" applyBorder="1" applyAlignment="1">
      <alignment horizontal="center" vertical="center"/>
    </xf>
    <xf numFmtId="190" fontId="7" fillId="2" borderId="4" xfId="0" applyNumberFormat="1"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xf>
    <xf numFmtId="190" fontId="19" fillId="0" borderId="12" xfId="22" applyNumberFormat="1" applyFont="1" applyFill="1" applyBorder="1" applyAlignment="1">
      <alignment horizontal="center" vertical="center" wrapText="1"/>
      <protection/>
    </xf>
    <xf numFmtId="14" fontId="19" fillId="0" borderId="12" xfId="22" applyNumberFormat="1" applyFont="1" applyFill="1" applyBorder="1" applyAlignment="1">
      <alignment horizontal="left" vertical="center" wrapText="1"/>
      <protection/>
    </xf>
    <xf numFmtId="0" fontId="19" fillId="0" borderId="12" xfId="22" applyFont="1" applyFill="1" applyBorder="1" applyAlignment="1">
      <alignment vertical="center" wrapText="1"/>
      <protection/>
    </xf>
    <xf numFmtId="0" fontId="19" fillId="0" borderId="12" xfId="22" applyFont="1" applyFill="1" applyBorder="1" applyAlignment="1">
      <alignment vertical="top" wrapText="1"/>
      <protection/>
    </xf>
    <xf numFmtId="0" fontId="4" fillId="2" borderId="0" xfId="0" applyFont="1" applyFill="1" applyBorder="1" applyAlignment="1">
      <alignment vertical="center"/>
    </xf>
    <xf numFmtId="190" fontId="3" fillId="2" borderId="0" xfId="0" applyNumberFormat="1" applyFont="1" applyFill="1" applyBorder="1" applyAlignment="1">
      <alignment vertical="center"/>
    </xf>
    <xf numFmtId="1" fontId="3" fillId="2" borderId="0" xfId="0" applyNumberFormat="1" applyFont="1" applyFill="1" applyBorder="1" applyAlignment="1">
      <alignment horizontal="right" vertical="center"/>
    </xf>
    <xf numFmtId="0" fontId="7" fillId="2" borderId="1" xfId="0" applyFont="1" applyFill="1" applyBorder="1" applyAlignment="1">
      <alignment horizontal="left" vertical="center"/>
    </xf>
    <xf numFmtId="190" fontId="7" fillId="2" borderId="5"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0" xfId="0" applyFill="1" applyBorder="1" applyAlignment="1">
      <alignment wrapText="1"/>
    </xf>
    <xf numFmtId="0" fontId="0" fillId="2" borderId="5" xfId="0" applyFill="1" applyBorder="1" applyAlignment="1">
      <alignment wrapText="1"/>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2" xfId="0" applyFill="1" applyBorder="1" applyAlignment="1">
      <alignment/>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1" fillId="2" borderId="2" xfId="0" applyFont="1" applyFill="1" applyBorder="1" applyAlignment="1">
      <alignment horizontal="right" vertical="center" wrapText="1"/>
    </xf>
    <xf numFmtId="0" fontId="3" fillId="2" borderId="0" xfId="0" applyFont="1" applyFill="1" applyBorder="1" applyAlignment="1">
      <alignment horizontal="left" wrapText="1"/>
    </xf>
    <xf numFmtId="0" fontId="0" fillId="2" borderId="0" xfId="0" applyFill="1" applyBorder="1" applyAlignment="1">
      <alignment horizontal="left" wrapText="1"/>
    </xf>
    <xf numFmtId="0" fontId="3" fillId="2" borderId="2" xfId="0" applyFont="1" applyFill="1" applyBorder="1" applyAlignment="1">
      <alignment horizontal="left" wrapText="1"/>
    </xf>
    <xf numFmtId="0" fontId="0" fillId="2" borderId="2" xfId="0" applyFill="1" applyBorder="1" applyAlignment="1">
      <alignment horizontal="left" wrapText="1"/>
    </xf>
    <xf numFmtId="0" fontId="3" fillId="2" borderId="2" xfId="0" applyNumberFormat="1" applyFont="1" applyFill="1" applyBorder="1" applyAlignment="1">
      <alignment wrapText="1"/>
    </xf>
    <xf numFmtId="0" fontId="0" fillId="2" borderId="2" xfId="0" applyNumberFormat="1" applyFill="1" applyBorder="1" applyAlignment="1">
      <alignment wrapText="1"/>
    </xf>
    <xf numFmtId="0" fontId="0" fillId="2" borderId="0" xfId="0" applyNumberFormat="1" applyFill="1" applyAlignment="1">
      <alignment wrapText="1"/>
    </xf>
    <xf numFmtId="2" fontId="7"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1" fontId="7" fillId="2" borderId="0" xfId="0" applyNumberFormat="1" applyFont="1" applyFill="1" applyBorder="1" applyAlignment="1">
      <alignment horizontal="center" vertical="center" wrapText="1"/>
    </xf>
    <xf numFmtId="0" fontId="28" fillId="2" borderId="2" xfId="0" applyFont="1" applyFill="1" applyBorder="1" applyAlignment="1">
      <alignment vertical="center" wrapText="1"/>
    </xf>
    <xf numFmtId="0" fontId="30" fillId="2" borderId="2" xfId="0" applyFont="1" applyFill="1" applyBorder="1" applyAlignment="1">
      <alignment horizontal="right" vertical="center" wrapText="1"/>
    </xf>
    <xf numFmtId="0" fontId="29" fillId="2" borderId="0" xfId="0" applyFont="1" applyFill="1" applyAlignment="1">
      <alignment/>
    </xf>
    <xf numFmtId="0" fontId="29" fillId="2" borderId="2" xfId="0" applyFont="1" applyFill="1" applyBorder="1" applyAlignment="1">
      <alignment/>
    </xf>
    <xf numFmtId="0" fontId="30" fillId="2" borderId="0" xfId="0" applyFont="1" applyFill="1" applyAlignment="1">
      <alignment/>
    </xf>
    <xf numFmtId="0" fontId="29" fillId="2" borderId="0" xfId="0" applyFont="1" applyFill="1" applyAlignment="1">
      <alignment vertical="center"/>
    </xf>
    <xf numFmtId="0" fontId="29" fillId="2" borderId="0" xfId="0" applyFont="1" applyFill="1" applyAlignment="1">
      <alignment vertical="center" wrapText="1"/>
    </xf>
    <xf numFmtId="0" fontId="1" fillId="2" borderId="0" xfId="16" applyFill="1" applyBorder="1" applyAlignment="1">
      <alignment horizontal="left" vertical="center" wrapText="1"/>
    </xf>
    <xf numFmtId="0" fontId="1" fillId="2" borderId="0" xfId="16" applyFill="1" applyBorder="1" applyAlignment="1">
      <alignment/>
    </xf>
    <xf numFmtId="0" fontId="28"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0" fillId="2" borderId="2" xfId="0" applyFill="1" applyBorder="1" applyAlignment="1">
      <alignment vertical="center" wrapText="1"/>
    </xf>
    <xf numFmtId="0" fontId="7" fillId="2" borderId="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3" fillId="2" borderId="0" xfId="0" applyFont="1" applyFill="1" applyAlignment="1">
      <alignment wrapText="1"/>
    </xf>
    <xf numFmtId="0" fontId="0" fillId="2" borderId="0" xfId="0" applyFill="1" applyAlignment="1">
      <alignment wrapText="1"/>
    </xf>
    <xf numFmtId="1" fontId="7" fillId="2" borderId="5" xfId="0" applyNumberFormat="1" applyFont="1" applyFill="1" applyBorder="1" applyAlignment="1">
      <alignment horizontal="center" vertical="center" wrapText="1"/>
    </xf>
    <xf numFmtId="2" fontId="7" fillId="2" borderId="5"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49" fontId="3" fillId="2" borderId="2" xfId="0" applyNumberFormat="1" applyFont="1" applyFill="1" applyBorder="1" applyAlignment="1">
      <alignment vertical="center" wrapText="1"/>
    </xf>
    <xf numFmtId="0" fontId="4" fillId="2" borderId="5" xfId="0" applyFont="1" applyFill="1" applyBorder="1" applyAlignment="1">
      <alignment horizontal="left"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191" fontId="7" fillId="2" borderId="0" xfId="0" applyNumberFormat="1" applyFont="1" applyFill="1" applyBorder="1" applyAlignment="1">
      <alignment horizontal="center" vertical="center" wrapText="1"/>
    </xf>
    <xf numFmtId="191" fontId="7" fillId="2" borderId="5" xfId="0" applyNumberFormat="1" applyFont="1" applyFill="1" applyBorder="1" applyAlignment="1">
      <alignment horizontal="center" vertical="center" wrapText="1"/>
    </xf>
    <xf numFmtId="0" fontId="19" fillId="2" borderId="0" xfId="22" applyFont="1" applyFill="1" applyBorder="1" applyAlignment="1">
      <alignment horizontal="left" vertical="center" wrapText="1"/>
      <protection/>
    </xf>
    <xf numFmtId="0" fontId="4" fillId="2" borderId="0" xfId="0" applyFont="1" applyFill="1" applyBorder="1" applyAlignment="1">
      <alignment horizontal="left" vertical="center" wrapText="1"/>
    </xf>
    <xf numFmtId="0" fontId="19" fillId="0" borderId="2" xfId="22" applyFont="1" applyFill="1" applyBorder="1" applyAlignment="1">
      <alignment horizontal="left" vertical="center" wrapText="1"/>
      <protection/>
    </xf>
    <xf numFmtId="0" fontId="19" fillId="0" borderId="5" xfId="22" applyFont="1" applyFill="1" applyBorder="1" applyAlignment="1">
      <alignment horizontal="left" vertical="center" wrapText="1"/>
      <protection/>
    </xf>
    <xf numFmtId="0" fontId="19" fillId="0" borderId="13" xfId="22" applyFont="1" applyFill="1" applyBorder="1" applyAlignment="1">
      <alignment horizontal="left" vertical="center" wrapText="1"/>
      <protection/>
    </xf>
    <xf numFmtId="0" fontId="0" fillId="0" borderId="5" xfId="0" applyFill="1" applyBorder="1" applyAlignment="1">
      <alignment/>
    </xf>
    <xf numFmtId="0" fontId="0" fillId="0" borderId="14" xfId="0" applyFill="1" applyBorder="1" applyAlignment="1">
      <alignment horizontal="left" vertical="center" wrapText="1"/>
    </xf>
    <xf numFmtId="0" fontId="19" fillId="0" borderId="13" xfId="22" applyFont="1" applyFill="1" applyBorder="1" applyAlignment="1">
      <alignment vertical="center" wrapText="1"/>
      <protection/>
    </xf>
    <xf numFmtId="0" fontId="0" fillId="0" borderId="5" xfId="0" applyFont="1" applyFill="1" applyBorder="1" applyAlignment="1">
      <alignment vertical="center" wrapText="1"/>
    </xf>
    <xf numFmtId="0" fontId="19" fillId="0" borderId="0" xfId="22" applyFont="1" applyFill="1" applyBorder="1" applyAlignment="1">
      <alignment horizontal="left" vertical="center" wrapText="1"/>
      <protection/>
    </xf>
    <xf numFmtId="0" fontId="4" fillId="2" borderId="0" xfId="0" applyFont="1" applyFill="1" applyAlignment="1">
      <alignment horizontal="center" vertical="center" wrapText="1"/>
    </xf>
    <xf numFmtId="190" fontId="21" fillId="2" borderId="2" xfId="0" applyNumberFormat="1" applyFont="1" applyFill="1" applyBorder="1" applyAlignment="1">
      <alignment horizontal="right" vertical="center" wrapText="1"/>
    </xf>
    <xf numFmtId="0" fontId="7" fillId="2" borderId="1" xfId="0" applyFont="1" applyFill="1" applyBorder="1" applyAlignment="1">
      <alignment horizontal="center" vertical="center"/>
    </xf>
    <xf numFmtId="0" fontId="12" fillId="2" borderId="1" xfId="0" applyFont="1" applyFill="1" applyBorder="1" applyAlignment="1">
      <alignment horizontal="center" vertical="center"/>
    </xf>
    <xf numFmtId="190" fontId="3" fillId="2" borderId="5" xfId="0" applyNumberFormat="1" applyFont="1" applyFill="1" applyBorder="1" applyAlignment="1">
      <alignment horizontal="center" vertical="center"/>
    </xf>
    <xf numFmtId="190" fontId="3" fillId="2" borderId="1" xfId="0" applyNumberFormat="1" applyFont="1" applyFill="1" applyBorder="1" applyAlignment="1">
      <alignment horizontal="center" vertical="center"/>
    </xf>
    <xf numFmtId="190" fontId="7" fillId="2" borderId="0" xfId="0" applyNumberFormat="1" applyFont="1" applyFill="1" applyBorder="1" applyAlignment="1">
      <alignment horizontal="center" vertical="center" wrapText="1"/>
    </xf>
    <xf numFmtId="190" fontId="7" fillId="2" borderId="5" xfId="0" applyNumberFormat="1" applyFont="1" applyFill="1" applyBorder="1" applyAlignment="1">
      <alignment horizontal="center" vertical="center" wrapText="1"/>
    </xf>
    <xf numFmtId="190" fontId="4" fillId="2" borderId="0" xfId="0" applyNumberFormat="1" applyFont="1" applyFill="1" applyBorder="1" applyAlignment="1">
      <alignment vertical="center" wrapText="1"/>
    </xf>
    <xf numFmtId="190" fontId="28" fillId="2" borderId="2" xfId="0" applyNumberFormat="1" applyFont="1" applyFill="1" applyBorder="1" applyAlignment="1">
      <alignment horizontal="left" vertical="center" wrapText="1"/>
    </xf>
    <xf numFmtId="190" fontId="6" fillId="2" borderId="2" xfId="0" applyNumberFormat="1"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3" fillId="2" borderId="0" xfId="0" applyFont="1" applyFill="1" applyAlignment="1">
      <alignment/>
    </xf>
    <xf numFmtId="49" fontId="7" fillId="2" borderId="1" xfId="0" applyNumberFormat="1" applyFont="1" applyFill="1" applyBorder="1" applyAlignment="1">
      <alignment horizontal="center" vertical="center"/>
    </xf>
    <xf numFmtId="0" fontId="0" fillId="2" borderId="1" xfId="0" applyFill="1" applyBorder="1" applyAlignment="1">
      <alignment horizontal="center"/>
    </xf>
    <xf numFmtId="188" fontId="7" fillId="2" borderId="1" xfId="0" applyNumberFormat="1" applyFont="1" applyFill="1" applyBorder="1" applyAlignment="1">
      <alignment horizontal="center" vertical="center" wrapText="1"/>
    </xf>
    <xf numFmtId="188" fontId="7" fillId="2" borderId="5" xfId="0" applyNumberFormat="1" applyFont="1" applyFill="1" applyBorder="1" applyAlignment="1">
      <alignment horizontal="center" vertical="center" wrapText="1"/>
    </xf>
    <xf numFmtId="0" fontId="29" fillId="2" borderId="0" xfId="0" applyFont="1" applyFill="1" applyBorder="1" applyAlignment="1">
      <alignment vertical="center" wrapText="1"/>
    </xf>
    <xf numFmtId="0" fontId="28" fillId="2" borderId="2" xfId="0" applyFont="1" applyFill="1" applyBorder="1" applyAlignment="1">
      <alignment vertical="center" wrapText="1"/>
    </xf>
    <xf numFmtId="2" fontId="7" fillId="2" borderId="1"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3" fillId="2" borderId="2" xfId="0" applyFont="1" applyFill="1" applyBorder="1" applyAlignment="1">
      <alignment wrapText="1"/>
    </xf>
    <xf numFmtId="0" fontId="0" fillId="2" borderId="2" xfId="0" applyFill="1" applyBorder="1" applyAlignment="1">
      <alignment wrapText="1"/>
    </xf>
    <xf numFmtId="0" fontId="16" fillId="2" borderId="5"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11" fillId="2" borderId="0" xfId="0" applyFont="1" applyFill="1" applyBorder="1" applyAlignment="1">
      <alignment horizontal="left" vertical="center" wrapText="1"/>
    </xf>
    <xf numFmtId="16" fontId="7" fillId="2" borderId="5" xfId="0"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30" fillId="2" borderId="2" xfId="0" applyFont="1" applyFill="1" applyBorder="1" applyAlignment="1">
      <alignment horizontal="right" vertical="center" wrapText="1"/>
    </xf>
    <xf numFmtId="0" fontId="30" fillId="2" borderId="2" xfId="0" applyFont="1" applyFill="1" applyBorder="1" applyAlignment="1">
      <alignment vertical="center"/>
    </xf>
    <xf numFmtId="0" fontId="0" fillId="2" borderId="5" xfId="0" applyFill="1" applyBorder="1" applyAlignment="1">
      <alignment vertical="center"/>
    </xf>
    <xf numFmtId="49" fontId="7" fillId="2" borderId="5" xfId="0" applyNumberFormat="1" applyFont="1" applyFill="1" applyBorder="1" applyAlignment="1">
      <alignment horizontal="center" vertical="center" wrapText="1"/>
    </xf>
    <xf numFmtId="49" fontId="0" fillId="2" borderId="5" xfId="0" applyNumberFormat="1" applyFill="1" applyBorder="1" applyAlignment="1">
      <alignment vertical="center"/>
    </xf>
    <xf numFmtId="0" fontId="4" fillId="2" borderId="0" xfId="0" applyFont="1" applyFill="1" applyAlignment="1">
      <alignment horizontal="left" vertical="center" wrapText="1"/>
    </xf>
    <xf numFmtId="49" fontId="7" fillId="2" borderId="5" xfId="0" applyNumberFormat="1" applyFont="1" applyFill="1" applyBorder="1" applyAlignment="1">
      <alignment horizontal="center" vertical="center"/>
    </xf>
    <xf numFmtId="0" fontId="7" fillId="2" borderId="0" xfId="0" applyFont="1" applyFill="1" applyBorder="1" applyAlignment="1">
      <alignment horizontal="center" vertical="center" wrapText="1" readingOrder="1"/>
    </xf>
    <xf numFmtId="0" fontId="0" fillId="2" borderId="0" xfId="0" applyFill="1" applyBorder="1" applyAlignment="1">
      <alignment horizontal="center" vertical="center" wrapText="1" readingOrder="1"/>
    </xf>
    <xf numFmtId="0" fontId="0" fillId="2" borderId="5" xfId="0" applyFill="1" applyBorder="1" applyAlignment="1">
      <alignment horizontal="center" vertical="center" wrapText="1" readingOrder="1"/>
    </xf>
    <xf numFmtId="0" fontId="4" fillId="2" borderId="0" xfId="0" applyFont="1" applyFill="1" applyAlignment="1">
      <alignment horizontal="left" vertical="center" wrapText="1"/>
    </xf>
    <xf numFmtId="0" fontId="4" fillId="2" borderId="0" xfId="0" applyFont="1" applyFill="1" applyAlignment="1">
      <alignment horizontal="left" wrapText="1"/>
    </xf>
    <xf numFmtId="0" fontId="28" fillId="2" borderId="2" xfId="0" applyFont="1" applyFill="1" applyBorder="1" applyAlignment="1">
      <alignment horizontal="left" wrapText="1"/>
    </xf>
    <xf numFmtId="0" fontId="6" fillId="2" borderId="2" xfId="0" applyFont="1" applyFill="1" applyBorder="1" applyAlignment="1">
      <alignment horizontal="left" wrapText="1"/>
    </xf>
    <xf numFmtId="0" fontId="12" fillId="2" borderId="1" xfId="0" applyFont="1" applyFill="1" applyBorder="1" applyAlignment="1">
      <alignment horizontal="center"/>
    </xf>
    <xf numFmtId="49" fontId="7"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xf>
    <xf numFmtId="0" fontId="6" fillId="2" borderId="0" xfId="0" applyFont="1" applyFill="1" applyAlignment="1">
      <alignment horizontal="left" vertical="center" wrapText="1"/>
    </xf>
    <xf numFmtId="0" fontId="4" fillId="2" borderId="0" xfId="0" applyFont="1" applyFill="1" applyAlignment="1">
      <alignment horizontal="left" wrapText="1"/>
    </xf>
    <xf numFmtId="0" fontId="29" fillId="2" borderId="0" xfId="0" applyFont="1" applyFill="1" applyBorder="1" applyAlignment="1">
      <alignment horizontal="left" vertical="center" wrapText="1"/>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700"/>
      <rgbColor rgb="00FF00FF"/>
      <rgbColor rgb="0000FFFF"/>
      <rgbColor rgb="00AD2144"/>
      <rgbColor rgb="00008000"/>
      <rgbColor rgb="00000080"/>
      <rgbColor rgb="003D7D57"/>
      <rgbColor rgb="00800080"/>
      <rgbColor rgb="00008080"/>
      <rgbColor rgb="009DB6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2B206"/>
      <rgbColor rgb="00FFD700"/>
      <rgbColor rgb="00CE5101"/>
      <rgbColor rgb="00666699"/>
      <rgbColor rgb="00A9A9A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42"/>
  <sheetViews>
    <sheetView showGridLines="0" tabSelected="1" workbookViewId="0" topLeftCell="A1">
      <selection activeCell="A1" sqref="A1"/>
    </sheetView>
  </sheetViews>
  <sheetFormatPr defaultColWidth="11.421875" defaultRowHeight="12.75"/>
  <cols>
    <col min="1" max="1" width="164.7109375" style="235" bestFit="1" customWidth="1"/>
    <col min="2" max="18" width="11.421875" style="387" customWidth="1"/>
    <col min="19" max="16384" width="11.421875" style="235" customWidth="1"/>
  </cols>
  <sheetData>
    <row r="1" spans="1:18" s="385" customFormat="1" ht="23.25" customHeight="1" thickBot="1">
      <c r="A1" s="383" t="s">
        <v>231</v>
      </c>
      <c r="B1" s="384"/>
      <c r="C1" s="384"/>
      <c r="D1" s="384"/>
      <c r="E1" s="384"/>
      <c r="F1" s="384"/>
      <c r="G1" s="384"/>
      <c r="H1" s="384"/>
      <c r="I1" s="384"/>
      <c r="J1" s="384"/>
      <c r="K1" s="384"/>
      <c r="L1" s="384"/>
      <c r="M1" s="384"/>
      <c r="N1" s="384"/>
      <c r="O1" s="384"/>
      <c r="P1" s="384"/>
      <c r="Q1" s="384"/>
      <c r="R1" s="384"/>
    </row>
    <row r="2" ht="12.75" customHeight="1">
      <c r="A2" s="386" t="s">
        <v>232</v>
      </c>
    </row>
    <row r="3" ht="12.75" customHeight="1">
      <c r="A3" s="386" t="s">
        <v>233</v>
      </c>
    </row>
    <row r="4" ht="12.75" customHeight="1">
      <c r="A4" s="386" t="s">
        <v>234</v>
      </c>
    </row>
    <row r="5" ht="12.75" customHeight="1">
      <c r="A5" s="386" t="s">
        <v>235</v>
      </c>
    </row>
    <row r="6" spans="1:7" ht="12.75">
      <c r="A6" s="386" t="s">
        <v>236</v>
      </c>
      <c r="B6" s="494"/>
      <c r="C6" s="494"/>
      <c r="D6" s="494"/>
      <c r="E6" s="495"/>
      <c r="F6" s="495"/>
      <c r="G6" s="495"/>
    </row>
    <row r="7" ht="12.75" customHeight="1">
      <c r="A7" s="386" t="s">
        <v>237</v>
      </c>
    </row>
    <row r="8" ht="12.75" customHeight="1">
      <c r="A8" s="386" t="s">
        <v>238</v>
      </c>
    </row>
    <row r="9" ht="12.75" customHeight="1">
      <c r="A9" s="386" t="s">
        <v>239</v>
      </c>
    </row>
    <row r="10" ht="12.75" customHeight="1">
      <c r="A10" s="386" t="s">
        <v>240</v>
      </c>
    </row>
    <row r="11" ht="12.75" customHeight="1">
      <c r="A11" s="386" t="s">
        <v>241</v>
      </c>
    </row>
    <row r="12" ht="12.75" customHeight="1">
      <c r="A12" s="386" t="s">
        <v>242</v>
      </c>
    </row>
    <row r="13" ht="12.75" customHeight="1">
      <c r="A13" s="386" t="s">
        <v>243</v>
      </c>
    </row>
    <row r="14" ht="12.75" customHeight="1">
      <c r="A14" s="386" t="s">
        <v>244</v>
      </c>
    </row>
    <row r="15" spans="1:4" ht="12.75">
      <c r="A15" s="386" t="s">
        <v>245</v>
      </c>
      <c r="B15" s="494"/>
      <c r="C15" s="494"/>
      <c r="D15" s="494"/>
    </row>
    <row r="16" ht="12.75" customHeight="1">
      <c r="A16" s="386" t="s">
        <v>246</v>
      </c>
    </row>
    <row r="17" ht="12.75" customHeight="1">
      <c r="A17" s="386" t="s">
        <v>247</v>
      </c>
    </row>
    <row r="18" ht="12.75" customHeight="1">
      <c r="A18" s="386" t="s">
        <v>248</v>
      </c>
    </row>
    <row r="19" ht="13.5" customHeight="1">
      <c r="A19" s="386" t="s">
        <v>249</v>
      </c>
    </row>
    <row r="20" ht="12.75" customHeight="1">
      <c r="A20" s="386" t="s">
        <v>250</v>
      </c>
    </row>
    <row r="21" ht="12.75" customHeight="1">
      <c r="A21" s="386" t="s">
        <v>251</v>
      </c>
    </row>
    <row r="22" ht="12.75" customHeight="1">
      <c r="A22" s="386" t="s">
        <v>252</v>
      </c>
    </row>
    <row r="23" ht="12.75" customHeight="1">
      <c r="A23" s="386" t="s">
        <v>253</v>
      </c>
    </row>
    <row r="24" ht="12.75" customHeight="1">
      <c r="A24" s="386" t="s">
        <v>254</v>
      </c>
    </row>
    <row r="25" ht="12.75" customHeight="1">
      <c r="A25" s="386" t="s">
        <v>255</v>
      </c>
    </row>
    <row r="26" spans="1:2" ht="12.75" customHeight="1">
      <c r="A26" s="386" t="s">
        <v>256</v>
      </c>
      <c r="B26" s="388"/>
    </row>
    <row r="27" ht="12.75" customHeight="1">
      <c r="A27" s="386" t="s">
        <v>257</v>
      </c>
    </row>
    <row r="28" ht="12.75" customHeight="1">
      <c r="A28" s="386" t="s">
        <v>258</v>
      </c>
    </row>
    <row r="29" ht="12.75" customHeight="1">
      <c r="A29" s="386" t="s">
        <v>259</v>
      </c>
    </row>
    <row r="30" ht="12.75" customHeight="1">
      <c r="A30" s="386" t="s">
        <v>260</v>
      </c>
    </row>
    <row r="31" ht="12.75" customHeight="1">
      <c r="A31" s="386" t="s">
        <v>261</v>
      </c>
    </row>
    <row r="32" ht="12.75" customHeight="1">
      <c r="A32" s="386" t="s">
        <v>262</v>
      </c>
    </row>
    <row r="33" ht="12.75" customHeight="1">
      <c r="A33" s="386" t="s">
        <v>263</v>
      </c>
    </row>
    <row r="34" ht="12.75" customHeight="1">
      <c r="A34" s="386" t="s">
        <v>264</v>
      </c>
    </row>
    <row r="35" ht="12.75" customHeight="1">
      <c r="A35" s="386" t="s">
        <v>265</v>
      </c>
    </row>
    <row r="36" ht="12.75" customHeight="1">
      <c r="A36" s="386" t="s">
        <v>266</v>
      </c>
    </row>
    <row r="37" ht="12.75" customHeight="1">
      <c r="A37" s="386" t="s">
        <v>267</v>
      </c>
    </row>
    <row r="38" ht="12.75" customHeight="1">
      <c r="A38" s="386" t="s">
        <v>268</v>
      </c>
    </row>
    <row r="39" ht="12.75" customHeight="1">
      <c r="A39" s="386" t="s">
        <v>269</v>
      </c>
    </row>
    <row r="40" ht="12.75" customHeight="1">
      <c r="A40" s="386" t="s">
        <v>270</v>
      </c>
    </row>
    <row r="41" ht="12.75" customHeight="1">
      <c r="A41" s="386" t="s">
        <v>271</v>
      </c>
    </row>
    <row r="42" ht="12.75" customHeight="1">
      <c r="A42" s="386" t="s">
        <v>272</v>
      </c>
    </row>
  </sheetData>
  <mergeCells count="2">
    <mergeCell ref="B6:G6"/>
    <mergeCell ref="B15:D15"/>
  </mergeCells>
  <hyperlinks>
    <hyperlink ref="A3" location="'A02'!A1" display="CUADRO A02"/>
    <hyperlink ref="A4" location="'A03'!A1" display="CUADRO A03"/>
    <hyperlink ref="A5" location="'A04'!A1" display="CUADRO A04"/>
    <hyperlink ref="A6:G6" location="'A05'!A1" display="CUADRO A05"/>
    <hyperlink ref="A7" location="'A06'!A1" display="CUADRO A06"/>
    <hyperlink ref="A8" location="'A07'!A1" display="CUADRO A07"/>
    <hyperlink ref="A9" location="'A08'!A1" display="CUADRO A08"/>
    <hyperlink ref="A10" location="'A09'!A1" display="CUADRO A09"/>
    <hyperlink ref="A11" location="'A10'!A1" display="CUADRO A10"/>
    <hyperlink ref="A12" location="'A11'!A1" display="CUADRO A11"/>
    <hyperlink ref="A13" location="'B01'!A1" display="CUADRO B01"/>
    <hyperlink ref="A14" location="'B02'!A1" display="CUADRO B02"/>
    <hyperlink ref="A15:D15" location="'B03'!A1" display="CUADRO B03"/>
    <hyperlink ref="A16" location="'B04'!A1" display="CUADRO B04"/>
    <hyperlink ref="A17" location="'B05'!A1" display="CUADRO B05"/>
    <hyperlink ref="A18" location="'B06'!A1" display="CUADRO B06"/>
    <hyperlink ref="A19" location="'B07'!A1" display="CUADRO B07"/>
    <hyperlink ref="A20" location="'B08'!A1" display="CUADRO B08"/>
    <hyperlink ref="A21" location="'B09'!A1" display="CUADRO B09"/>
    <hyperlink ref="A22" location="'B10'!A1" display="CUADRO B10"/>
    <hyperlink ref="A23" location="'B11'!A1" display="CUADRO B11"/>
    <hyperlink ref="A24" location="'B12'!A1" display="CUADRO B12"/>
    <hyperlink ref="A25" location="'B13'!A1" display="CUADRO B13"/>
    <hyperlink ref="A26:B26" location="'B14'!A1" display="CUADRO B14"/>
    <hyperlink ref="A27" location="'B15'!A1" display="CUADRO B15"/>
    <hyperlink ref="A28" location="'B16'!A1" display="CUADRO B16"/>
    <hyperlink ref="A29" location="'B17'!Área_de_impresión" display="CUADRO B17"/>
    <hyperlink ref="A30" location="'B18'!A1" display="CUADRO B18"/>
    <hyperlink ref="A31" location="'B19'!A1" display="CUADRO B19"/>
    <hyperlink ref="A32" location="'B20'!A1" display="CUADRO B20"/>
    <hyperlink ref="A33" location="'B21'!A1" display="CUADRO B21"/>
    <hyperlink ref="A34" location="'B22'!A1" display="CUADRO B22"/>
    <hyperlink ref="A35" location="'B23'!A1" display="CUADRO B23"/>
    <hyperlink ref="A36" location="'B24'!A1" display="CUADRO B24"/>
    <hyperlink ref="A37" location="'B25'!A1" display="CUADRO B25"/>
    <hyperlink ref="A38" location="'B26'!A1" display="CUADRO B26"/>
    <hyperlink ref="A39" location="'B27'!A1" display="CUADRO B27"/>
    <hyperlink ref="A40" location="'C1'!A1" display="CUADRO C1"/>
    <hyperlink ref="A41" location="'C2'!A1" display="CUADRO C2"/>
    <hyperlink ref="A42" location="'F1'!A1" display="CUADRO F1"/>
    <hyperlink ref="A2" location="'A01'!Área_de_impresión" display="CUADRO A01. CAPITAL SOCIAL, VARIACIÓN DEL CAPITAL EN EL EJERCICIO Y CAPITALIZACIÓN BURSÁTIL "/>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Hoja3"/>
  <dimension ref="A2:V37"/>
  <sheetViews>
    <sheetView showGridLines="0" zoomScaleSheetLayoutView="100" workbookViewId="0" topLeftCell="A1">
      <selection activeCell="A1" sqref="A1"/>
    </sheetView>
  </sheetViews>
  <sheetFormatPr defaultColWidth="11.421875" defaultRowHeight="12.75"/>
  <cols>
    <col min="1" max="1" width="60.7109375" style="5" customWidth="1"/>
    <col min="2" max="3" width="5.7109375" style="153" customWidth="1"/>
    <col min="4" max="7" width="5.7109375" style="154" customWidth="1"/>
    <col min="8" max="10" width="5.7109375" style="155" customWidth="1"/>
    <col min="11" max="12" width="5.7109375" style="156" customWidth="1"/>
    <col min="13" max="16" width="5.7109375" style="154" customWidth="1"/>
    <col min="17" max="19" width="5.7109375" style="155" customWidth="1"/>
    <col min="20" max="20" width="12.7109375" style="156" customWidth="1"/>
    <col min="21" max="16384" width="11.57421875" style="5" customWidth="1"/>
  </cols>
  <sheetData>
    <row r="1" ht="16.5" customHeight="1"/>
    <row r="2" spans="1:13" s="47" customFormat="1" ht="13.5" customHeight="1">
      <c r="A2" s="505"/>
      <c r="B2" s="505"/>
      <c r="C2" s="505"/>
      <c r="D2" s="42"/>
      <c r="F2" s="157"/>
      <c r="G2" s="157"/>
      <c r="L2" s="157"/>
      <c r="M2" s="157"/>
    </row>
    <row r="3" spans="1:20" ht="23.25" customHeight="1">
      <c r="A3" s="506" t="s">
        <v>146</v>
      </c>
      <c r="B3" s="506"/>
      <c r="C3" s="506"/>
      <c r="D3" s="506"/>
      <c r="E3" s="506"/>
      <c r="F3" s="506"/>
      <c r="G3" s="506"/>
      <c r="H3" s="506"/>
      <c r="I3" s="507"/>
      <c r="J3" s="507"/>
      <c r="K3" s="507"/>
      <c r="L3" s="507"/>
      <c r="M3" s="507"/>
      <c r="N3" s="507"/>
      <c r="O3" s="507"/>
      <c r="P3" s="158"/>
      <c r="Q3" s="158"/>
      <c r="R3" s="159"/>
      <c r="S3" s="26" t="s">
        <v>147</v>
      </c>
      <c r="T3" s="5"/>
    </row>
    <row r="4" spans="1:20" ht="15" customHeight="1">
      <c r="A4" s="438"/>
      <c r="B4" s="438"/>
      <c r="C4" s="438"/>
      <c r="D4" s="438"/>
      <c r="E4" s="438"/>
      <c r="F4" s="438"/>
      <c r="G4" s="438"/>
      <c r="H4" s="438"/>
      <c r="I4" s="438"/>
      <c r="J4" s="438"/>
      <c r="K4" s="438"/>
      <c r="L4" s="438"/>
      <c r="M4" s="438"/>
      <c r="N4" s="5"/>
      <c r="O4" s="5"/>
      <c r="P4" s="5"/>
      <c r="Q4" s="5"/>
      <c r="R4" s="5"/>
      <c r="S4" s="5"/>
      <c r="T4" s="5"/>
    </row>
    <row r="5" spans="1:20" ht="14.25" customHeight="1">
      <c r="A5" s="160"/>
      <c r="B5" s="441" t="s">
        <v>485</v>
      </c>
      <c r="C5" s="441"/>
      <c r="D5" s="441"/>
      <c r="E5" s="441"/>
      <c r="F5" s="441"/>
      <c r="G5" s="441"/>
      <c r="H5" s="441"/>
      <c r="I5" s="441"/>
      <c r="J5" s="441"/>
      <c r="K5" s="441" t="s">
        <v>148</v>
      </c>
      <c r="L5" s="441"/>
      <c r="M5" s="441"/>
      <c r="N5" s="441"/>
      <c r="O5" s="441"/>
      <c r="P5" s="441"/>
      <c r="Q5" s="441"/>
      <c r="R5" s="441"/>
      <c r="S5" s="441"/>
      <c r="T5" s="5"/>
    </row>
    <row r="6" spans="1:20" ht="41.25" customHeight="1">
      <c r="A6" s="27"/>
      <c r="B6" s="463" t="s">
        <v>149</v>
      </c>
      <c r="C6" s="463"/>
      <c r="D6" s="463"/>
      <c r="E6" s="463" t="s">
        <v>135</v>
      </c>
      <c r="F6" s="463"/>
      <c r="G6" s="463"/>
      <c r="H6" s="442" t="s">
        <v>486</v>
      </c>
      <c r="I6" s="442"/>
      <c r="J6" s="442"/>
      <c r="K6" s="463" t="s">
        <v>149</v>
      </c>
      <c r="L6" s="463"/>
      <c r="M6" s="463"/>
      <c r="N6" s="463" t="s">
        <v>134</v>
      </c>
      <c r="O6" s="463"/>
      <c r="P6" s="463"/>
      <c r="Q6" s="442" t="s">
        <v>487</v>
      </c>
      <c r="R6" s="442"/>
      <c r="S6" s="442"/>
      <c r="T6" s="5"/>
    </row>
    <row r="7" spans="1:20" ht="12" customHeight="1">
      <c r="A7" s="28"/>
      <c r="B7" s="161">
        <v>2010</v>
      </c>
      <c r="C7" s="161">
        <v>2009</v>
      </c>
      <c r="D7" s="161">
        <v>2008</v>
      </c>
      <c r="E7" s="161">
        <v>2010</v>
      </c>
      <c r="F7" s="161">
        <v>2009</v>
      </c>
      <c r="G7" s="161">
        <v>2008</v>
      </c>
      <c r="H7" s="161">
        <v>2010</v>
      </c>
      <c r="I7" s="161">
        <v>2009</v>
      </c>
      <c r="J7" s="161">
        <v>2008</v>
      </c>
      <c r="K7" s="161">
        <v>2010</v>
      </c>
      <c r="L7" s="161">
        <v>2009</v>
      </c>
      <c r="M7" s="161">
        <v>2008</v>
      </c>
      <c r="N7" s="161">
        <v>2010</v>
      </c>
      <c r="O7" s="161">
        <v>2009</v>
      </c>
      <c r="P7" s="161">
        <v>2008</v>
      </c>
      <c r="Q7" s="161">
        <v>2010</v>
      </c>
      <c r="R7" s="430">
        <v>2009</v>
      </c>
      <c r="S7" s="161">
        <v>2008</v>
      </c>
      <c r="T7" s="5"/>
    </row>
    <row r="8" spans="1:20" ht="15" customHeight="1">
      <c r="A8" s="19" t="s">
        <v>468</v>
      </c>
      <c r="B8" s="314">
        <v>5</v>
      </c>
      <c r="C8" s="315">
        <v>5</v>
      </c>
      <c r="D8" s="315">
        <v>8</v>
      </c>
      <c r="E8" s="314">
        <v>5</v>
      </c>
      <c r="F8" s="315">
        <v>5</v>
      </c>
      <c r="G8" s="315">
        <v>8</v>
      </c>
      <c r="H8" s="316">
        <v>33.34</v>
      </c>
      <c r="I8" s="316">
        <v>43.28</v>
      </c>
      <c r="J8" s="316">
        <v>42.42</v>
      </c>
      <c r="K8" s="314">
        <v>29</v>
      </c>
      <c r="L8" s="314">
        <v>28</v>
      </c>
      <c r="M8" s="314">
        <v>29</v>
      </c>
      <c r="N8" s="314">
        <v>37</v>
      </c>
      <c r="O8" s="317">
        <v>38</v>
      </c>
      <c r="P8" s="317">
        <v>34</v>
      </c>
      <c r="Q8" s="316">
        <v>37.6</v>
      </c>
      <c r="R8" s="316">
        <v>39.6</v>
      </c>
      <c r="S8" s="316">
        <v>47.04</v>
      </c>
      <c r="T8" s="5"/>
    </row>
    <row r="9" spans="1:20" ht="15" customHeight="1">
      <c r="A9" s="20" t="s">
        <v>469</v>
      </c>
      <c r="B9" s="318">
        <v>0</v>
      </c>
      <c r="C9" s="318">
        <v>0</v>
      </c>
      <c r="D9" s="318">
        <v>1</v>
      </c>
      <c r="E9" s="318">
        <v>0</v>
      </c>
      <c r="F9" s="318">
        <v>0</v>
      </c>
      <c r="G9" s="318">
        <v>1</v>
      </c>
      <c r="H9" s="319">
        <v>0</v>
      </c>
      <c r="I9" s="319">
        <v>0</v>
      </c>
      <c r="J9" s="319">
        <v>3.219</v>
      </c>
      <c r="K9" s="318">
        <v>1</v>
      </c>
      <c r="L9" s="318">
        <v>2</v>
      </c>
      <c r="M9" s="318">
        <v>3</v>
      </c>
      <c r="N9" s="320">
        <v>1</v>
      </c>
      <c r="O9" s="320">
        <v>2</v>
      </c>
      <c r="P9" s="320">
        <v>3</v>
      </c>
      <c r="Q9" s="319">
        <v>66.7</v>
      </c>
      <c r="R9" s="319">
        <v>78.22</v>
      </c>
      <c r="S9" s="319">
        <v>83.45666666666666</v>
      </c>
      <c r="T9" s="5"/>
    </row>
    <row r="10" spans="1:20" ht="15" customHeight="1">
      <c r="A10" s="20" t="s">
        <v>526</v>
      </c>
      <c r="B10" s="318">
        <v>2</v>
      </c>
      <c r="C10" s="318">
        <v>3</v>
      </c>
      <c r="D10" s="318">
        <v>3</v>
      </c>
      <c r="E10" s="318">
        <v>2</v>
      </c>
      <c r="F10" s="318">
        <v>3</v>
      </c>
      <c r="G10" s="318">
        <v>3</v>
      </c>
      <c r="H10" s="319">
        <v>31.5</v>
      </c>
      <c r="I10" s="319">
        <v>37.23166666666667</v>
      </c>
      <c r="J10" s="319">
        <v>37.23166666666667</v>
      </c>
      <c r="K10" s="318">
        <v>1</v>
      </c>
      <c r="L10" s="318">
        <v>2</v>
      </c>
      <c r="M10" s="318">
        <v>2</v>
      </c>
      <c r="N10" s="320">
        <v>1</v>
      </c>
      <c r="O10" s="320">
        <v>2</v>
      </c>
      <c r="P10" s="320">
        <v>2</v>
      </c>
      <c r="Q10" s="319">
        <v>43.7</v>
      </c>
      <c r="R10" s="319">
        <v>43.644000000000005</v>
      </c>
      <c r="S10" s="319">
        <v>47.1445</v>
      </c>
      <c r="T10" s="5"/>
    </row>
    <row r="11" spans="1:20" ht="15" customHeight="1">
      <c r="A11" s="20" t="s">
        <v>527</v>
      </c>
      <c r="B11" s="318">
        <v>0</v>
      </c>
      <c r="C11" s="318">
        <v>0</v>
      </c>
      <c r="D11" s="318">
        <v>0</v>
      </c>
      <c r="E11" s="318">
        <v>0</v>
      </c>
      <c r="F11" s="318">
        <v>0</v>
      </c>
      <c r="G11" s="318">
        <v>0</v>
      </c>
      <c r="H11" s="319">
        <v>0</v>
      </c>
      <c r="I11" s="319">
        <v>0</v>
      </c>
      <c r="J11" s="319">
        <v>0</v>
      </c>
      <c r="K11" s="318">
        <v>5</v>
      </c>
      <c r="L11" s="318">
        <v>4</v>
      </c>
      <c r="M11" s="318">
        <v>4</v>
      </c>
      <c r="N11" s="320">
        <v>5</v>
      </c>
      <c r="O11" s="320">
        <v>4</v>
      </c>
      <c r="P11" s="320">
        <v>4</v>
      </c>
      <c r="Q11" s="319">
        <v>54.1</v>
      </c>
      <c r="R11" s="319">
        <v>64.055</v>
      </c>
      <c r="S11" s="319">
        <v>67.6825</v>
      </c>
      <c r="T11" s="5"/>
    </row>
    <row r="12" spans="1:20" ht="15" customHeight="1">
      <c r="A12" s="20" t="s">
        <v>470</v>
      </c>
      <c r="B12" s="318">
        <v>0</v>
      </c>
      <c r="C12" s="318">
        <v>0</v>
      </c>
      <c r="D12" s="318">
        <v>0</v>
      </c>
      <c r="E12" s="318">
        <v>0</v>
      </c>
      <c r="F12" s="318">
        <v>0</v>
      </c>
      <c r="G12" s="318">
        <v>0</v>
      </c>
      <c r="H12" s="319">
        <v>0</v>
      </c>
      <c r="I12" s="319">
        <v>0</v>
      </c>
      <c r="J12" s="319">
        <v>0</v>
      </c>
      <c r="K12" s="318">
        <v>1</v>
      </c>
      <c r="L12" s="318">
        <v>1</v>
      </c>
      <c r="M12" s="318">
        <v>1</v>
      </c>
      <c r="N12" s="320">
        <v>1</v>
      </c>
      <c r="O12" s="320">
        <v>1</v>
      </c>
      <c r="P12" s="320">
        <v>1</v>
      </c>
      <c r="Q12" s="319">
        <v>70.9</v>
      </c>
      <c r="R12" s="319">
        <v>70.96</v>
      </c>
      <c r="S12" s="319">
        <v>71</v>
      </c>
      <c r="T12" s="5"/>
    </row>
    <row r="13" spans="1:20" ht="15" customHeight="1">
      <c r="A13" s="20" t="s">
        <v>528</v>
      </c>
      <c r="B13" s="318">
        <v>0</v>
      </c>
      <c r="C13" s="318">
        <v>0</v>
      </c>
      <c r="D13" s="318">
        <v>0</v>
      </c>
      <c r="E13" s="318">
        <v>0</v>
      </c>
      <c r="F13" s="318">
        <v>0</v>
      </c>
      <c r="G13" s="318">
        <v>0</v>
      </c>
      <c r="H13" s="319">
        <v>0</v>
      </c>
      <c r="I13" s="319">
        <v>0</v>
      </c>
      <c r="J13" s="319">
        <v>0</v>
      </c>
      <c r="K13" s="318">
        <v>3</v>
      </c>
      <c r="L13" s="318">
        <v>2</v>
      </c>
      <c r="M13" s="318">
        <v>2</v>
      </c>
      <c r="N13" s="320">
        <v>3</v>
      </c>
      <c r="O13" s="320">
        <v>2</v>
      </c>
      <c r="P13" s="320">
        <v>2</v>
      </c>
      <c r="Q13" s="319">
        <v>31.8</v>
      </c>
      <c r="R13" s="319">
        <v>29.968</v>
      </c>
      <c r="S13" s="319">
        <v>35.2</v>
      </c>
      <c r="T13" s="5"/>
    </row>
    <row r="14" spans="1:20" ht="15" customHeight="1">
      <c r="A14" s="20" t="s">
        <v>471</v>
      </c>
      <c r="B14" s="318">
        <v>1</v>
      </c>
      <c r="C14" s="318">
        <v>1</v>
      </c>
      <c r="D14" s="318">
        <v>1</v>
      </c>
      <c r="E14" s="318">
        <v>1</v>
      </c>
      <c r="F14" s="318">
        <v>1</v>
      </c>
      <c r="G14" s="318">
        <v>1</v>
      </c>
      <c r="H14" s="319">
        <v>6.69</v>
      </c>
      <c r="I14" s="319">
        <v>8.634</v>
      </c>
      <c r="J14" s="319">
        <v>8.634</v>
      </c>
      <c r="K14" s="318">
        <v>2</v>
      </c>
      <c r="L14" s="318">
        <v>2</v>
      </c>
      <c r="M14" s="318">
        <v>2</v>
      </c>
      <c r="N14" s="320">
        <v>3</v>
      </c>
      <c r="O14" s="320">
        <v>3</v>
      </c>
      <c r="P14" s="320">
        <v>3</v>
      </c>
      <c r="Q14" s="319">
        <v>39.6</v>
      </c>
      <c r="R14" s="319">
        <v>39.6</v>
      </c>
      <c r="S14" s="319">
        <v>39.734</v>
      </c>
      <c r="T14" s="5"/>
    </row>
    <row r="15" spans="1:20" ht="15" customHeight="1">
      <c r="A15" s="20" t="s">
        <v>529</v>
      </c>
      <c r="B15" s="318">
        <v>0</v>
      </c>
      <c r="C15" s="318">
        <v>0</v>
      </c>
      <c r="D15" s="318">
        <v>0</v>
      </c>
      <c r="E15" s="318">
        <v>0</v>
      </c>
      <c r="F15" s="318">
        <v>0</v>
      </c>
      <c r="G15" s="318">
        <v>0</v>
      </c>
      <c r="H15" s="319">
        <v>0</v>
      </c>
      <c r="I15" s="319">
        <v>0</v>
      </c>
      <c r="J15" s="319">
        <v>0</v>
      </c>
      <c r="K15" s="318">
        <v>2</v>
      </c>
      <c r="L15" s="318">
        <v>2</v>
      </c>
      <c r="M15" s="318">
        <v>2</v>
      </c>
      <c r="N15" s="320">
        <v>3</v>
      </c>
      <c r="O15" s="320">
        <v>3</v>
      </c>
      <c r="P15" s="320">
        <v>2</v>
      </c>
      <c r="Q15" s="319">
        <v>12.5</v>
      </c>
      <c r="R15" s="319">
        <v>16.3</v>
      </c>
      <c r="S15" s="319">
        <v>30.032</v>
      </c>
      <c r="T15" s="5"/>
    </row>
    <row r="16" spans="1:20" ht="15" customHeight="1">
      <c r="A16" s="20" t="s">
        <v>472</v>
      </c>
      <c r="B16" s="318">
        <v>1</v>
      </c>
      <c r="C16" s="318">
        <v>0</v>
      </c>
      <c r="D16" s="318">
        <v>0</v>
      </c>
      <c r="E16" s="318">
        <v>1</v>
      </c>
      <c r="F16" s="318">
        <v>0</v>
      </c>
      <c r="G16" s="318">
        <v>0</v>
      </c>
      <c r="H16" s="319">
        <v>0.92</v>
      </c>
      <c r="I16" s="319">
        <v>0</v>
      </c>
      <c r="J16" s="319">
        <v>0</v>
      </c>
      <c r="K16" s="318">
        <v>7</v>
      </c>
      <c r="L16" s="318">
        <v>5</v>
      </c>
      <c r="M16" s="318">
        <v>6</v>
      </c>
      <c r="N16" s="320">
        <v>10</v>
      </c>
      <c r="O16" s="320">
        <v>8</v>
      </c>
      <c r="P16" s="320">
        <v>8</v>
      </c>
      <c r="Q16" s="319">
        <v>35.7</v>
      </c>
      <c r="R16" s="319">
        <v>41.9</v>
      </c>
      <c r="S16" s="319">
        <v>42.19975000000001</v>
      </c>
      <c r="T16" s="5"/>
    </row>
    <row r="17" spans="1:20" ht="15" customHeight="1">
      <c r="A17" s="20" t="s">
        <v>473</v>
      </c>
      <c r="B17" s="318">
        <v>0</v>
      </c>
      <c r="C17" s="318">
        <v>0</v>
      </c>
      <c r="D17" s="318">
        <v>0</v>
      </c>
      <c r="E17" s="318">
        <v>0</v>
      </c>
      <c r="F17" s="318">
        <v>0</v>
      </c>
      <c r="G17" s="318">
        <v>0</v>
      </c>
      <c r="H17" s="319">
        <v>0</v>
      </c>
      <c r="I17" s="319">
        <v>0</v>
      </c>
      <c r="J17" s="319">
        <v>0</v>
      </c>
      <c r="K17" s="318">
        <v>4</v>
      </c>
      <c r="L17" s="318">
        <v>3</v>
      </c>
      <c r="M17" s="318">
        <v>1</v>
      </c>
      <c r="N17" s="320">
        <v>4</v>
      </c>
      <c r="O17" s="320">
        <v>3</v>
      </c>
      <c r="P17" s="320">
        <v>1</v>
      </c>
      <c r="Q17" s="319">
        <v>28.2</v>
      </c>
      <c r="R17" s="319">
        <v>29</v>
      </c>
      <c r="S17" s="319">
        <v>36.13</v>
      </c>
      <c r="T17" s="5"/>
    </row>
    <row r="18" spans="1:20" ht="19.5" customHeight="1">
      <c r="A18" s="20" t="s">
        <v>530</v>
      </c>
      <c r="B18" s="318">
        <v>1</v>
      </c>
      <c r="C18" s="318">
        <v>1</v>
      </c>
      <c r="D18" s="318">
        <v>3</v>
      </c>
      <c r="E18" s="318">
        <v>1</v>
      </c>
      <c r="F18" s="318">
        <v>1</v>
      </c>
      <c r="G18" s="318">
        <v>3</v>
      </c>
      <c r="H18" s="319">
        <v>96.1</v>
      </c>
      <c r="I18" s="319">
        <v>96.1</v>
      </c>
      <c r="J18" s="319">
        <v>71.94</v>
      </c>
      <c r="K18" s="318">
        <v>3</v>
      </c>
      <c r="L18" s="318">
        <v>5</v>
      </c>
      <c r="M18" s="318">
        <v>6</v>
      </c>
      <c r="N18" s="320">
        <v>6</v>
      </c>
      <c r="O18" s="320">
        <v>10</v>
      </c>
      <c r="P18" s="320">
        <v>8</v>
      </c>
      <c r="Q18" s="319">
        <v>36.4</v>
      </c>
      <c r="R18" s="319">
        <v>28.4</v>
      </c>
      <c r="S18" s="319">
        <v>36.22325</v>
      </c>
      <c r="T18" s="5"/>
    </row>
    <row r="19" spans="1:20" ht="15" customHeight="1">
      <c r="A19" s="21" t="s">
        <v>474</v>
      </c>
      <c r="B19" s="321">
        <v>0</v>
      </c>
      <c r="C19" s="321">
        <v>0</v>
      </c>
      <c r="D19" s="321">
        <v>0</v>
      </c>
      <c r="E19" s="321">
        <v>0</v>
      </c>
      <c r="F19" s="321">
        <v>0</v>
      </c>
      <c r="G19" s="321">
        <v>0</v>
      </c>
      <c r="H19" s="322">
        <v>0</v>
      </c>
      <c r="I19" s="322">
        <v>0</v>
      </c>
      <c r="J19" s="322">
        <v>0</v>
      </c>
      <c r="K19" s="323">
        <v>7</v>
      </c>
      <c r="L19" s="323">
        <v>6</v>
      </c>
      <c r="M19" s="323">
        <v>6</v>
      </c>
      <c r="N19" s="323">
        <v>7</v>
      </c>
      <c r="O19" s="324">
        <v>6</v>
      </c>
      <c r="P19" s="324">
        <v>6</v>
      </c>
      <c r="Q19" s="322">
        <v>28.7</v>
      </c>
      <c r="R19" s="322">
        <v>27.242166666666666</v>
      </c>
      <c r="S19" s="322">
        <v>17.96</v>
      </c>
      <c r="T19" s="5"/>
    </row>
    <row r="20" spans="1:20" ht="15" customHeight="1">
      <c r="A20" s="20" t="s">
        <v>531</v>
      </c>
      <c r="B20" s="318">
        <v>0</v>
      </c>
      <c r="C20" s="318">
        <v>0</v>
      </c>
      <c r="D20" s="318">
        <v>0</v>
      </c>
      <c r="E20" s="318">
        <v>0</v>
      </c>
      <c r="F20" s="318">
        <v>0</v>
      </c>
      <c r="G20" s="318">
        <v>0</v>
      </c>
      <c r="H20" s="319">
        <v>0</v>
      </c>
      <c r="I20" s="319">
        <v>0</v>
      </c>
      <c r="J20" s="319">
        <v>0</v>
      </c>
      <c r="K20" s="325">
        <v>4</v>
      </c>
      <c r="L20" s="325">
        <v>3</v>
      </c>
      <c r="M20" s="325">
        <v>4</v>
      </c>
      <c r="N20" s="320">
        <v>4</v>
      </c>
      <c r="O20" s="320">
        <v>3</v>
      </c>
      <c r="P20" s="320">
        <v>4</v>
      </c>
      <c r="Q20" s="319">
        <v>14.8</v>
      </c>
      <c r="R20" s="319">
        <v>7.2426666666666675</v>
      </c>
      <c r="S20" s="319">
        <v>6.24</v>
      </c>
      <c r="T20" s="5"/>
    </row>
    <row r="21" spans="1:20" ht="15" customHeight="1">
      <c r="A21" s="20" t="s">
        <v>475</v>
      </c>
      <c r="B21" s="318">
        <v>0</v>
      </c>
      <c r="C21" s="318">
        <v>0</v>
      </c>
      <c r="D21" s="318">
        <v>0</v>
      </c>
      <c r="E21" s="318">
        <v>0</v>
      </c>
      <c r="F21" s="318">
        <v>0</v>
      </c>
      <c r="G21" s="318">
        <v>0</v>
      </c>
      <c r="H21" s="319">
        <v>0</v>
      </c>
      <c r="I21" s="319">
        <v>0</v>
      </c>
      <c r="J21" s="319">
        <v>0</v>
      </c>
      <c r="K21" s="325">
        <v>2</v>
      </c>
      <c r="L21" s="325">
        <v>2</v>
      </c>
      <c r="M21" s="325">
        <v>1</v>
      </c>
      <c r="N21" s="320">
        <v>2</v>
      </c>
      <c r="O21" s="320">
        <v>2</v>
      </c>
      <c r="P21" s="320">
        <v>1</v>
      </c>
      <c r="Q21" s="319">
        <v>35.9</v>
      </c>
      <c r="R21" s="319">
        <v>35.86</v>
      </c>
      <c r="S21" s="319">
        <v>15</v>
      </c>
      <c r="T21" s="5"/>
    </row>
    <row r="22" spans="1:20" ht="19.5" customHeight="1">
      <c r="A22" s="20" t="s">
        <v>532</v>
      </c>
      <c r="B22" s="318">
        <v>0</v>
      </c>
      <c r="C22" s="318">
        <v>0</v>
      </c>
      <c r="D22" s="318">
        <v>0</v>
      </c>
      <c r="E22" s="318">
        <v>0</v>
      </c>
      <c r="F22" s="318">
        <v>0</v>
      </c>
      <c r="G22" s="318">
        <v>0</v>
      </c>
      <c r="H22" s="319">
        <v>0</v>
      </c>
      <c r="I22" s="319">
        <v>0</v>
      </c>
      <c r="J22" s="319">
        <v>0</v>
      </c>
      <c r="K22" s="325">
        <v>1</v>
      </c>
      <c r="L22" s="325">
        <v>1</v>
      </c>
      <c r="M22" s="325">
        <v>1</v>
      </c>
      <c r="N22" s="320">
        <v>1</v>
      </c>
      <c r="O22" s="320">
        <v>1</v>
      </c>
      <c r="P22" s="320">
        <v>1</v>
      </c>
      <c r="Q22" s="319">
        <v>69.5</v>
      </c>
      <c r="R22" s="319">
        <v>70.005</v>
      </c>
      <c r="S22" s="319">
        <v>67.855</v>
      </c>
      <c r="T22" s="5"/>
    </row>
    <row r="23" spans="1:20" ht="19.5" customHeight="1">
      <c r="A23" s="22" t="s">
        <v>533</v>
      </c>
      <c r="B23" s="326">
        <v>5</v>
      </c>
      <c r="C23" s="327">
        <v>5</v>
      </c>
      <c r="D23" s="327">
        <v>8</v>
      </c>
      <c r="E23" s="326">
        <v>5</v>
      </c>
      <c r="F23" s="327">
        <v>5</v>
      </c>
      <c r="G23" s="327">
        <v>8</v>
      </c>
      <c r="H23" s="328">
        <v>33.3</v>
      </c>
      <c r="I23" s="328">
        <v>43.2858</v>
      </c>
      <c r="J23" s="328">
        <v>42.4</v>
      </c>
      <c r="K23" s="326">
        <v>36</v>
      </c>
      <c r="L23" s="327">
        <v>34</v>
      </c>
      <c r="M23" s="327">
        <v>35</v>
      </c>
      <c r="N23" s="326">
        <v>44</v>
      </c>
      <c r="O23" s="329">
        <v>44</v>
      </c>
      <c r="P23" s="329">
        <v>40</v>
      </c>
      <c r="Q23" s="328">
        <v>36.2</v>
      </c>
      <c r="R23" s="328">
        <v>44.1</v>
      </c>
      <c r="S23" s="328">
        <v>42.6846</v>
      </c>
      <c r="T23" s="5"/>
    </row>
    <row r="24" spans="1:20" ht="15" customHeight="1">
      <c r="A24" s="23" t="s">
        <v>478</v>
      </c>
      <c r="B24" s="330"/>
      <c r="C24" s="330"/>
      <c r="D24" s="331"/>
      <c r="E24" s="330"/>
      <c r="F24" s="330"/>
      <c r="G24" s="331"/>
      <c r="H24" s="333"/>
      <c r="I24" s="333"/>
      <c r="J24" s="334"/>
      <c r="K24" s="335"/>
      <c r="L24" s="335"/>
      <c r="M24" s="336"/>
      <c r="N24" s="332"/>
      <c r="O24" s="332"/>
      <c r="P24" s="337"/>
      <c r="Q24" s="333"/>
      <c r="R24" s="333"/>
      <c r="S24" s="334"/>
      <c r="T24" s="5"/>
    </row>
    <row r="25" spans="1:20" ht="15" customHeight="1">
      <c r="A25" s="20" t="s">
        <v>534</v>
      </c>
      <c r="B25" s="318">
        <v>0</v>
      </c>
      <c r="C25" s="318">
        <v>0</v>
      </c>
      <c r="D25" s="318">
        <v>1</v>
      </c>
      <c r="E25" s="318">
        <v>0</v>
      </c>
      <c r="F25" s="318">
        <v>0</v>
      </c>
      <c r="G25" s="318">
        <v>1</v>
      </c>
      <c r="H25" s="319">
        <v>0</v>
      </c>
      <c r="I25" s="319">
        <v>0</v>
      </c>
      <c r="J25" s="319">
        <v>3.219</v>
      </c>
      <c r="K25" s="325">
        <v>15</v>
      </c>
      <c r="L25" s="325">
        <v>10</v>
      </c>
      <c r="M25" s="325">
        <v>11</v>
      </c>
      <c r="N25" s="320">
        <v>15</v>
      </c>
      <c r="O25" s="320">
        <v>10</v>
      </c>
      <c r="P25" s="320">
        <v>11</v>
      </c>
      <c r="Q25" s="319">
        <v>28.6</v>
      </c>
      <c r="R25" s="319">
        <v>28.1946</v>
      </c>
      <c r="S25" s="319">
        <v>36.340818181818186</v>
      </c>
      <c r="T25" s="5"/>
    </row>
    <row r="26" spans="1:20" ht="15" customHeight="1">
      <c r="A26" s="20" t="s">
        <v>535</v>
      </c>
      <c r="B26" s="318"/>
      <c r="C26" s="318"/>
      <c r="D26" s="318"/>
      <c r="E26" s="318"/>
      <c r="F26" s="318"/>
      <c r="G26" s="318"/>
      <c r="H26" s="319"/>
      <c r="I26" s="319"/>
      <c r="J26" s="319"/>
      <c r="K26" s="318"/>
      <c r="L26" s="318"/>
      <c r="M26" s="318"/>
      <c r="N26" s="320"/>
      <c r="O26" s="320"/>
      <c r="P26" s="320"/>
      <c r="Q26" s="319"/>
      <c r="R26" s="319"/>
      <c r="S26" s="319"/>
      <c r="T26" s="5"/>
    </row>
    <row r="27" spans="1:20" ht="15" customHeight="1">
      <c r="A27" s="24" t="s">
        <v>479</v>
      </c>
      <c r="B27" s="318">
        <v>0</v>
      </c>
      <c r="C27" s="318">
        <v>0</v>
      </c>
      <c r="D27" s="318">
        <v>1</v>
      </c>
      <c r="E27" s="318">
        <v>0</v>
      </c>
      <c r="F27" s="318">
        <v>0</v>
      </c>
      <c r="G27" s="318">
        <v>1</v>
      </c>
      <c r="H27" s="319">
        <v>0</v>
      </c>
      <c r="I27" s="319">
        <v>0</v>
      </c>
      <c r="J27" s="319">
        <v>80.62</v>
      </c>
      <c r="K27" s="318">
        <v>6</v>
      </c>
      <c r="L27" s="318">
        <v>6</v>
      </c>
      <c r="M27" s="318">
        <v>4</v>
      </c>
      <c r="N27" s="320">
        <v>8</v>
      </c>
      <c r="O27" s="320">
        <v>9</v>
      </c>
      <c r="P27" s="320">
        <v>4</v>
      </c>
      <c r="Q27" s="319">
        <v>50.1</v>
      </c>
      <c r="R27" s="319">
        <v>69.7975</v>
      </c>
      <c r="S27" s="319">
        <v>41.6905</v>
      </c>
      <c r="T27" s="5"/>
    </row>
    <row r="28" spans="1:20" ht="15" customHeight="1">
      <c r="A28" s="24" t="s">
        <v>480</v>
      </c>
      <c r="B28" s="318">
        <v>1</v>
      </c>
      <c r="C28" s="318">
        <v>1</v>
      </c>
      <c r="D28" s="318">
        <v>1</v>
      </c>
      <c r="E28" s="318">
        <v>1</v>
      </c>
      <c r="F28" s="318">
        <v>1</v>
      </c>
      <c r="G28" s="318">
        <v>1</v>
      </c>
      <c r="H28" s="319">
        <v>52.76</v>
      </c>
      <c r="I28" s="319">
        <v>51</v>
      </c>
      <c r="J28" s="319">
        <v>51</v>
      </c>
      <c r="K28" s="318">
        <v>4</v>
      </c>
      <c r="L28" s="318">
        <v>6</v>
      </c>
      <c r="M28" s="318">
        <v>5</v>
      </c>
      <c r="N28" s="320">
        <v>6</v>
      </c>
      <c r="O28" s="320">
        <v>9</v>
      </c>
      <c r="P28" s="320">
        <v>7</v>
      </c>
      <c r="Q28" s="319">
        <v>51.1</v>
      </c>
      <c r="R28" s="319">
        <v>57.573333333333345</v>
      </c>
      <c r="S28" s="319">
        <v>59.34714285714286</v>
      </c>
      <c r="T28" s="5"/>
    </row>
    <row r="29" spans="1:20" ht="15" customHeight="1">
      <c r="A29" s="24" t="s">
        <v>481</v>
      </c>
      <c r="B29" s="318">
        <v>2</v>
      </c>
      <c r="C29" s="318">
        <v>3</v>
      </c>
      <c r="D29" s="318">
        <v>3</v>
      </c>
      <c r="E29" s="318">
        <v>2</v>
      </c>
      <c r="F29" s="318">
        <v>3</v>
      </c>
      <c r="G29" s="318">
        <v>3</v>
      </c>
      <c r="H29" s="319">
        <v>53.2</v>
      </c>
      <c r="I29" s="319">
        <v>52.265</v>
      </c>
      <c r="J29" s="319">
        <v>52.265</v>
      </c>
      <c r="K29" s="318">
        <v>5</v>
      </c>
      <c r="L29" s="318">
        <v>5</v>
      </c>
      <c r="M29" s="318">
        <v>6</v>
      </c>
      <c r="N29" s="320">
        <v>8</v>
      </c>
      <c r="O29" s="320">
        <v>6</v>
      </c>
      <c r="P29" s="320">
        <v>8</v>
      </c>
      <c r="Q29" s="319">
        <v>36.7</v>
      </c>
      <c r="R29" s="319">
        <v>41.8962</v>
      </c>
      <c r="S29" s="319">
        <v>50.117375</v>
      </c>
      <c r="T29" s="5"/>
    </row>
    <row r="30" spans="1:20" ht="15" customHeight="1">
      <c r="A30" s="24" t="s">
        <v>482</v>
      </c>
      <c r="B30" s="318">
        <v>2</v>
      </c>
      <c r="C30" s="318">
        <v>1</v>
      </c>
      <c r="D30" s="318">
        <v>2</v>
      </c>
      <c r="E30" s="318">
        <v>2</v>
      </c>
      <c r="F30" s="318">
        <v>1</v>
      </c>
      <c r="G30" s="318">
        <v>2</v>
      </c>
      <c r="H30" s="319">
        <v>3.8</v>
      </c>
      <c r="I30" s="319">
        <v>8.634</v>
      </c>
      <c r="J30" s="319">
        <v>23.867</v>
      </c>
      <c r="K30" s="318">
        <v>6</v>
      </c>
      <c r="L30" s="318">
        <v>7</v>
      </c>
      <c r="M30" s="318">
        <v>9</v>
      </c>
      <c r="N30" s="320">
        <v>7</v>
      </c>
      <c r="O30" s="320">
        <v>10</v>
      </c>
      <c r="P30" s="320">
        <v>10</v>
      </c>
      <c r="Q30" s="319">
        <v>23</v>
      </c>
      <c r="R30" s="319">
        <v>32.985142857142854</v>
      </c>
      <c r="S30" s="319">
        <v>32.450399999999995</v>
      </c>
      <c r="T30" s="5"/>
    </row>
    <row r="31" spans="1:20" ht="19.5" customHeight="1">
      <c r="A31" s="22" t="s">
        <v>533</v>
      </c>
      <c r="B31" s="326">
        <v>5</v>
      </c>
      <c r="C31" s="326">
        <v>5</v>
      </c>
      <c r="D31" s="326">
        <v>8</v>
      </c>
      <c r="E31" s="326">
        <v>5</v>
      </c>
      <c r="F31" s="326">
        <v>5</v>
      </c>
      <c r="G31" s="327">
        <v>8</v>
      </c>
      <c r="H31" s="328">
        <v>33.3</v>
      </c>
      <c r="I31" s="328">
        <v>43.28580000000001</v>
      </c>
      <c r="J31" s="328">
        <v>42.42100000000001</v>
      </c>
      <c r="K31" s="326">
        <v>36</v>
      </c>
      <c r="L31" s="326">
        <v>34</v>
      </c>
      <c r="M31" s="326">
        <v>35</v>
      </c>
      <c r="N31" s="329">
        <v>44</v>
      </c>
      <c r="O31" s="329">
        <v>44</v>
      </c>
      <c r="P31" s="329">
        <v>40</v>
      </c>
      <c r="Q31" s="328">
        <v>36.2</v>
      </c>
      <c r="R31" s="328">
        <v>44.1</v>
      </c>
      <c r="S31" s="328">
        <v>42.6846</v>
      </c>
      <c r="T31" s="5"/>
    </row>
    <row r="32" spans="1:19" ht="12.75" customHeight="1">
      <c r="A32" s="508" t="s">
        <v>477</v>
      </c>
      <c r="B32" s="498"/>
      <c r="C32" s="498"/>
      <c r="D32" s="498"/>
      <c r="E32" s="498"/>
      <c r="F32" s="498"/>
      <c r="G32" s="498"/>
      <c r="H32" s="498"/>
      <c r="I32" s="498"/>
      <c r="J32" s="498"/>
      <c r="K32" s="498"/>
      <c r="L32" s="498"/>
      <c r="M32" s="498"/>
      <c r="N32" s="498"/>
      <c r="O32" s="498"/>
      <c r="P32" s="498"/>
      <c r="Q32" s="498"/>
      <c r="R32" s="498"/>
      <c r="S32" s="498"/>
    </row>
    <row r="33" spans="1:13" ht="17.25" customHeight="1">
      <c r="A33" s="439" t="s">
        <v>69</v>
      </c>
      <c r="B33" s="440"/>
      <c r="C33" s="440"/>
      <c r="D33" s="440"/>
      <c r="E33" s="440"/>
      <c r="F33" s="440"/>
      <c r="G33" s="440"/>
      <c r="H33" s="440"/>
      <c r="I33" s="440"/>
      <c r="J33" s="440"/>
      <c r="K33" s="440"/>
      <c r="L33" s="440"/>
      <c r="M33" s="440"/>
    </row>
    <row r="34" spans="1:22" ht="11.25">
      <c r="A34" s="474" t="s">
        <v>58</v>
      </c>
      <c r="B34" s="474"/>
      <c r="C34" s="474"/>
      <c r="D34" s="474"/>
      <c r="E34" s="474"/>
      <c r="F34" s="474"/>
      <c r="G34" s="474"/>
      <c r="H34" s="474"/>
      <c r="I34" s="474"/>
      <c r="J34" s="474"/>
      <c r="K34" s="474"/>
      <c r="L34" s="474"/>
      <c r="M34" s="474"/>
      <c r="N34" s="474"/>
      <c r="O34" s="474"/>
      <c r="P34" s="474"/>
      <c r="Q34" s="474"/>
      <c r="R34" s="474"/>
      <c r="S34" s="474"/>
      <c r="T34" s="474"/>
      <c r="U34" s="474"/>
      <c r="V34" s="474"/>
    </row>
    <row r="35" ht="11.25">
      <c r="A35" s="162"/>
    </row>
    <row r="36" spans="1:19" ht="11.25">
      <c r="A36" s="162"/>
      <c r="B36" s="163"/>
      <c r="C36" s="163"/>
      <c r="D36" s="163"/>
      <c r="E36" s="163"/>
      <c r="F36" s="163"/>
      <c r="G36" s="163"/>
      <c r="H36" s="163"/>
      <c r="I36" s="163"/>
      <c r="J36" s="163"/>
      <c r="K36" s="163"/>
      <c r="L36" s="163"/>
      <c r="M36" s="163"/>
      <c r="N36" s="163"/>
      <c r="O36" s="163"/>
      <c r="P36" s="163"/>
      <c r="Q36" s="163"/>
      <c r="R36" s="163"/>
      <c r="S36" s="163"/>
    </row>
    <row r="37" spans="1:6" ht="11.25">
      <c r="A37" s="162"/>
      <c r="F37" s="164"/>
    </row>
  </sheetData>
  <mergeCells count="14">
    <mergeCell ref="A34:V34"/>
    <mergeCell ref="B5:J5"/>
    <mergeCell ref="K5:S5"/>
    <mergeCell ref="N6:P6"/>
    <mergeCell ref="Q6:S6"/>
    <mergeCell ref="A32:S32"/>
    <mergeCell ref="B6:D6"/>
    <mergeCell ref="E6:G6"/>
    <mergeCell ref="H6:J6"/>
    <mergeCell ref="K6:M6"/>
    <mergeCell ref="A2:C2"/>
    <mergeCell ref="A4:M4"/>
    <mergeCell ref="A3:O3"/>
    <mergeCell ref="A33:M3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1.xml><?xml version="1.0" encoding="utf-8"?>
<worksheet xmlns="http://schemas.openxmlformats.org/spreadsheetml/2006/main" xmlns:r="http://schemas.openxmlformats.org/officeDocument/2006/relationships">
  <sheetPr codeName="Hoja10"/>
  <dimension ref="A2:T16"/>
  <sheetViews>
    <sheetView showGridLines="0" zoomScaleSheetLayoutView="100" workbookViewId="0" topLeftCell="A1">
      <selection activeCell="A1" sqref="A1"/>
    </sheetView>
  </sheetViews>
  <sheetFormatPr defaultColWidth="11.421875" defaultRowHeight="12.75"/>
  <cols>
    <col min="1" max="1" width="46.7109375" style="142" customWidth="1"/>
    <col min="2" max="2" width="9.7109375" style="165" customWidth="1"/>
    <col min="3" max="3" width="30.7109375" style="142" customWidth="1"/>
    <col min="4" max="4" width="39.57421875" style="166" customWidth="1"/>
    <col min="5" max="16384" width="11.57421875" style="142" customWidth="1"/>
  </cols>
  <sheetData>
    <row r="1" ht="15" customHeight="1"/>
    <row r="2" spans="1:4" s="38" customFormat="1" ht="19.5" customHeight="1">
      <c r="A2" s="509"/>
      <c r="B2" s="509"/>
      <c r="C2" s="509"/>
      <c r="D2" s="509"/>
    </row>
    <row r="3" spans="1:8" s="38" customFormat="1" ht="22.5" customHeight="1">
      <c r="A3" s="506" t="s">
        <v>150</v>
      </c>
      <c r="B3" s="506"/>
      <c r="C3" s="506"/>
      <c r="D3" s="488" t="s">
        <v>151</v>
      </c>
      <c r="E3" s="492"/>
      <c r="F3" s="492"/>
      <c r="G3" s="492"/>
      <c r="H3" s="492"/>
    </row>
    <row r="4" ht="9.75" customHeight="1"/>
    <row r="5" spans="1:4" s="167" customFormat="1" ht="37.5" customHeight="1">
      <c r="A5" s="510" t="s">
        <v>152</v>
      </c>
      <c r="B5" s="512" t="s">
        <v>153</v>
      </c>
      <c r="C5" s="40" t="s">
        <v>154</v>
      </c>
      <c r="D5" s="465" t="s">
        <v>155</v>
      </c>
    </row>
    <row r="6" spans="1:4" s="168" customFormat="1" ht="15.75" customHeight="1">
      <c r="A6" s="510"/>
      <c r="B6" s="512"/>
      <c r="C6" s="40" t="s">
        <v>27</v>
      </c>
      <c r="D6" s="465"/>
    </row>
    <row r="7" spans="1:4" s="168" customFormat="1" ht="15.75" customHeight="1">
      <c r="A7" s="511"/>
      <c r="B7" s="513"/>
      <c r="C7" s="34"/>
      <c r="D7" s="466"/>
    </row>
    <row r="8" spans="1:4" ht="90">
      <c r="A8" s="431" t="s">
        <v>77</v>
      </c>
      <c r="B8" s="351">
        <v>52.76</v>
      </c>
      <c r="C8" s="432" t="s">
        <v>78</v>
      </c>
      <c r="D8" s="431" t="s">
        <v>349</v>
      </c>
    </row>
    <row r="9" spans="1:4" ht="33.75" customHeight="1">
      <c r="A9" s="431" t="s">
        <v>28</v>
      </c>
      <c r="B9" s="351">
        <v>6.69</v>
      </c>
      <c r="C9" s="432" t="s">
        <v>79</v>
      </c>
      <c r="D9" s="431" t="s">
        <v>24</v>
      </c>
    </row>
    <row r="10" spans="1:4" ht="56.25">
      <c r="A10" s="431" t="s">
        <v>350</v>
      </c>
      <c r="B10" s="351">
        <v>96.1</v>
      </c>
      <c r="C10" s="432" t="s">
        <v>536</v>
      </c>
      <c r="D10" s="431" t="s">
        <v>537</v>
      </c>
    </row>
    <row r="11" spans="1:4" ht="66" customHeight="1">
      <c r="A11" s="431" t="s">
        <v>351</v>
      </c>
      <c r="B11" s="351">
        <v>0.92</v>
      </c>
      <c r="C11" s="432" t="s">
        <v>79</v>
      </c>
      <c r="D11" s="431" t="s">
        <v>3</v>
      </c>
    </row>
    <row r="12" spans="1:4" ht="78.75">
      <c r="A12" s="431" t="s">
        <v>80</v>
      </c>
      <c r="B12" s="351">
        <v>10.22</v>
      </c>
      <c r="C12" s="432" t="s">
        <v>301</v>
      </c>
      <c r="D12" s="431" t="s">
        <v>81</v>
      </c>
    </row>
    <row r="13" spans="1:2" ht="13.5">
      <c r="A13" s="5" t="s">
        <v>63</v>
      </c>
      <c r="B13" s="170"/>
    </row>
    <row r="14" spans="1:4" ht="13.5">
      <c r="A14" s="134" t="s">
        <v>58</v>
      </c>
      <c r="B14" s="134"/>
      <c r="C14" s="134"/>
      <c r="D14" s="134"/>
    </row>
    <row r="15" spans="1:2" ht="13.5">
      <c r="A15" s="5"/>
      <c r="B15" s="170"/>
    </row>
    <row r="16" spans="1:20" ht="13.5">
      <c r="A16" s="134"/>
      <c r="B16" s="134"/>
      <c r="C16" s="134"/>
      <c r="D16" s="134"/>
      <c r="E16" s="134"/>
      <c r="F16" s="134"/>
      <c r="G16" s="134"/>
      <c r="H16" s="134"/>
      <c r="I16" s="134"/>
      <c r="J16" s="134"/>
      <c r="K16" s="134"/>
      <c r="L16" s="134"/>
      <c r="M16" s="134"/>
      <c r="N16" s="134"/>
      <c r="O16" s="134"/>
      <c r="P16" s="134"/>
      <c r="Q16" s="134"/>
      <c r="R16" s="134"/>
      <c r="S16" s="134"/>
      <c r="T16" s="134"/>
    </row>
  </sheetData>
  <mergeCells count="5">
    <mergeCell ref="A2:D2"/>
    <mergeCell ref="A5:A7"/>
    <mergeCell ref="D5:D7"/>
    <mergeCell ref="B5:B7"/>
    <mergeCell ref="A3:C3"/>
  </mergeCells>
  <printOptions horizontalCentered="1" verticalCentered="1"/>
  <pageMargins left="0" right="0" top="0.7874015748031497" bottom="0.7874015748031497" header="0.3937007874015748" footer="0"/>
  <pageSetup fitToHeight="100" horizontalDpi="120" verticalDpi="120" orientation="landscape" paperSize="9" scale="85" r:id="rId1"/>
  <headerFooter alignWithMargins="0">
    <oddFooter>&amp;L&amp;"Myriad Pro,Semibold"&amp;8CNMV. &amp;"Myriad Pro,Normal"Informe Anual  de Gobierno Corporativo</oddFooter>
  </headerFooter>
</worksheet>
</file>

<file path=xl/worksheets/sheet12.xml><?xml version="1.0" encoding="utf-8"?>
<worksheet xmlns="http://schemas.openxmlformats.org/spreadsheetml/2006/main" xmlns:r="http://schemas.openxmlformats.org/officeDocument/2006/relationships">
  <sheetPr codeName="Hoja11"/>
  <dimension ref="A2:H51"/>
  <sheetViews>
    <sheetView showGridLines="0" zoomScaleSheetLayoutView="100" workbookViewId="0" topLeftCell="A1">
      <selection activeCell="A1" sqref="A1"/>
    </sheetView>
  </sheetViews>
  <sheetFormatPr defaultColWidth="11.421875" defaultRowHeight="12.75"/>
  <cols>
    <col min="1" max="1" width="32.8515625" style="135" customWidth="1"/>
    <col min="2" max="2" width="14.421875" style="171" customWidth="1"/>
    <col min="3" max="3" width="37.00390625" style="135" customWidth="1"/>
    <col min="4" max="4" width="49.57421875" style="136" customWidth="1"/>
    <col min="5" max="16384" width="11.57421875" style="135" customWidth="1"/>
  </cols>
  <sheetData>
    <row r="1" ht="15.75" customHeight="1"/>
    <row r="2" spans="1:4" ht="13.5">
      <c r="A2" s="515"/>
      <c r="B2" s="515"/>
      <c r="C2" s="515"/>
      <c r="D2" s="515"/>
    </row>
    <row r="3" spans="1:8" ht="13.5" customHeight="1">
      <c r="A3" s="506" t="s">
        <v>156</v>
      </c>
      <c r="B3" s="506"/>
      <c r="C3" s="506"/>
      <c r="D3" s="488" t="s">
        <v>157</v>
      </c>
      <c r="E3" s="491"/>
      <c r="F3" s="491"/>
      <c r="G3" s="491"/>
      <c r="H3" s="491"/>
    </row>
    <row r="4" ht="6" customHeight="1"/>
    <row r="5" spans="1:4" s="141" customFormat="1" ht="34.5" customHeight="1">
      <c r="A5" s="34" t="s">
        <v>158</v>
      </c>
      <c r="B5" s="172" t="s">
        <v>159</v>
      </c>
      <c r="C5" s="34" t="s">
        <v>160</v>
      </c>
      <c r="D5" s="63" t="s">
        <v>161</v>
      </c>
    </row>
    <row r="6" spans="1:4" s="173" customFormat="1" ht="54" customHeight="1">
      <c r="A6" s="433" t="s">
        <v>352</v>
      </c>
      <c r="B6" s="349">
        <v>25.832</v>
      </c>
      <c r="C6" s="341" t="s">
        <v>353</v>
      </c>
      <c r="D6" s="342" t="s">
        <v>354</v>
      </c>
    </row>
    <row r="7" spans="1:4" s="141" customFormat="1" ht="56.25">
      <c r="A7" s="338" t="s">
        <v>355</v>
      </c>
      <c r="B7" s="349">
        <v>56.34</v>
      </c>
      <c r="C7" s="341" t="s">
        <v>356</v>
      </c>
      <c r="D7" s="342" t="s">
        <v>357</v>
      </c>
    </row>
    <row r="8" spans="1:4" s="173" customFormat="1" ht="67.5">
      <c r="A8" s="338" t="s">
        <v>358</v>
      </c>
      <c r="B8" s="434">
        <v>71</v>
      </c>
      <c r="C8" s="341" t="s">
        <v>359</v>
      </c>
      <c r="D8" s="342" t="s">
        <v>407</v>
      </c>
    </row>
    <row r="9" spans="1:4" s="173" customFormat="1" ht="78" customHeight="1">
      <c r="A9" s="516" t="s">
        <v>82</v>
      </c>
      <c r="B9" s="448">
        <v>65.078</v>
      </c>
      <c r="C9" s="449" t="s">
        <v>83</v>
      </c>
      <c r="D9" s="451" t="s">
        <v>322</v>
      </c>
    </row>
    <row r="10" spans="1:4" s="173" customFormat="1" ht="66.75" customHeight="1">
      <c r="A10" s="517"/>
      <c r="B10" s="346">
        <v>44.58</v>
      </c>
      <c r="C10" s="347" t="s">
        <v>84</v>
      </c>
      <c r="D10" s="348" t="s">
        <v>360</v>
      </c>
    </row>
    <row r="11" spans="1:4" s="141" customFormat="1" ht="90">
      <c r="A11" s="338" t="s">
        <v>85</v>
      </c>
      <c r="B11" s="349">
        <v>7.1</v>
      </c>
      <c r="C11" s="341" t="s">
        <v>25</v>
      </c>
      <c r="D11" s="342" t="s">
        <v>323</v>
      </c>
    </row>
    <row r="12" spans="1:4" s="173" customFormat="1" ht="145.5" customHeight="1">
      <c r="A12" s="338" t="s">
        <v>361</v>
      </c>
      <c r="B12" s="349">
        <v>38.332</v>
      </c>
      <c r="C12" s="341" t="s">
        <v>362</v>
      </c>
      <c r="D12" s="342" t="s">
        <v>363</v>
      </c>
    </row>
    <row r="13" spans="1:4" s="173" customFormat="1" ht="33.75">
      <c r="A13" s="338" t="s">
        <v>86</v>
      </c>
      <c r="B13" s="349">
        <v>13.6</v>
      </c>
      <c r="C13" s="341" t="s">
        <v>538</v>
      </c>
      <c r="D13" s="342" t="s">
        <v>87</v>
      </c>
    </row>
    <row r="14" spans="1:4" s="173" customFormat="1" ht="112.5">
      <c r="A14" s="338" t="s">
        <v>5</v>
      </c>
      <c r="B14" s="349">
        <v>1.03</v>
      </c>
      <c r="C14" s="341" t="s">
        <v>0</v>
      </c>
      <c r="D14" s="342" t="s">
        <v>364</v>
      </c>
    </row>
    <row r="15" spans="1:4" s="173" customFormat="1" ht="135">
      <c r="A15" s="516" t="s">
        <v>1</v>
      </c>
      <c r="B15" s="448">
        <v>78.16</v>
      </c>
      <c r="C15" s="449" t="s">
        <v>324</v>
      </c>
      <c r="D15" s="450" t="s">
        <v>325</v>
      </c>
    </row>
    <row r="16" spans="1:4" s="173" customFormat="1" ht="63" customHeight="1">
      <c r="A16" s="517"/>
      <c r="B16" s="346">
        <v>36.99</v>
      </c>
      <c r="C16" s="347" t="s">
        <v>310</v>
      </c>
      <c r="D16" s="435" t="s">
        <v>22</v>
      </c>
    </row>
    <row r="17" spans="1:4" s="173" customFormat="1" ht="45.75" customHeight="1">
      <c r="A17" s="338" t="s">
        <v>29</v>
      </c>
      <c r="B17" s="349">
        <v>80.03</v>
      </c>
      <c r="C17" s="341" t="s">
        <v>8</v>
      </c>
      <c r="D17" s="342" t="s">
        <v>88</v>
      </c>
    </row>
    <row r="18" spans="1:4" s="173" customFormat="1" ht="63.75" customHeight="1">
      <c r="A18" s="338" t="s">
        <v>6</v>
      </c>
      <c r="B18" s="349">
        <v>69.48</v>
      </c>
      <c r="C18" s="341" t="s">
        <v>365</v>
      </c>
      <c r="D18" s="342" t="s">
        <v>326</v>
      </c>
    </row>
    <row r="19" spans="1:4" s="173" customFormat="1" ht="60" customHeight="1">
      <c r="A19" s="338" t="s">
        <v>366</v>
      </c>
      <c r="B19" s="349">
        <v>5.436</v>
      </c>
      <c r="C19" s="341" t="s">
        <v>367</v>
      </c>
      <c r="D19" s="342" t="s">
        <v>311</v>
      </c>
    </row>
    <row r="20" spans="1:4" s="173" customFormat="1" ht="56.25">
      <c r="A20" s="338" t="s">
        <v>368</v>
      </c>
      <c r="B20" s="349">
        <v>54.5</v>
      </c>
      <c r="C20" s="341" t="s">
        <v>89</v>
      </c>
      <c r="D20" s="342" t="s">
        <v>406</v>
      </c>
    </row>
    <row r="21" spans="1:4" s="173" customFormat="1" ht="42" customHeight="1">
      <c r="A21" s="338" t="s">
        <v>30</v>
      </c>
      <c r="B21" s="349">
        <v>52.5</v>
      </c>
      <c r="C21" s="341" t="s">
        <v>369</v>
      </c>
      <c r="D21" s="342" t="s">
        <v>70</v>
      </c>
    </row>
    <row r="22" spans="1:4" s="173" customFormat="1" ht="51" customHeight="1">
      <c r="A22" s="338" t="s">
        <v>370</v>
      </c>
      <c r="B22" s="349">
        <v>66.44</v>
      </c>
      <c r="C22" s="341" t="s">
        <v>90</v>
      </c>
      <c r="D22" s="342" t="s">
        <v>371</v>
      </c>
    </row>
    <row r="23" spans="1:4" s="173" customFormat="1" ht="90">
      <c r="A23" s="338" t="s">
        <v>312</v>
      </c>
      <c r="B23" s="349">
        <v>56.72</v>
      </c>
      <c r="C23" s="341" t="s">
        <v>313</v>
      </c>
      <c r="D23" s="342" t="s">
        <v>372</v>
      </c>
    </row>
    <row r="24" spans="1:4" s="173" customFormat="1" ht="42" customHeight="1">
      <c r="A24" s="433" t="s">
        <v>373</v>
      </c>
      <c r="B24" s="349">
        <v>9.084</v>
      </c>
      <c r="C24" s="341" t="s">
        <v>374</v>
      </c>
      <c r="D24" s="342" t="s">
        <v>375</v>
      </c>
    </row>
    <row r="25" spans="1:4" s="173" customFormat="1" ht="51.75" customHeight="1">
      <c r="A25" s="338" t="s">
        <v>376</v>
      </c>
      <c r="B25" s="349">
        <v>44.6</v>
      </c>
      <c r="C25" s="341" t="s">
        <v>2</v>
      </c>
      <c r="D25" s="342" t="s">
        <v>91</v>
      </c>
    </row>
    <row r="26" spans="1:4" s="173" customFormat="1" ht="112.5">
      <c r="A26" s="433" t="s">
        <v>377</v>
      </c>
      <c r="B26" s="349">
        <v>35.35</v>
      </c>
      <c r="C26" s="341" t="s">
        <v>378</v>
      </c>
      <c r="D26" s="342" t="s">
        <v>379</v>
      </c>
    </row>
    <row r="27" spans="1:4" s="173" customFormat="1" ht="87" customHeight="1">
      <c r="A27" s="338" t="s">
        <v>31</v>
      </c>
      <c r="B27" s="349">
        <v>36.13</v>
      </c>
      <c r="C27" s="341" t="s">
        <v>26</v>
      </c>
      <c r="D27" s="342" t="s">
        <v>380</v>
      </c>
    </row>
    <row r="28" spans="1:4" s="141" customFormat="1" ht="84" customHeight="1">
      <c r="A28" s="521" t="s">
        <v>92</v>
      </c>
      <c r="B28" s="448">
        <v>16.3</v>
      </c>
      <c r="C28" s="449" t="s">
        <v>488</v>
      </c>
      <c r="D28" s="340" t="s">
        <v>381</v>
      </c>
    </row>
    <row r="29" spans="1:8" s="173" customFormat="1" ht="57.75" customHeight="1">
      <c r="A29" s="522"/>
      <c r="B29" s="346">
        <v>59.283</v>
      </c>
      <c r="C29" s="347" t="s">
        <v>11</v>
      </c>
      <c r="D29" s="342" t="s">
        <v>382</v>
      </c>
      <c r="E29" s="178"/>
      <c r="F29" s="178"/>
      <c r="G29" s="178"/>
      <c r="H29" s="178"/>
    </row>
    <row r="30" spans="1:8" s="175" customFormat="1" ht="57.75" customHeight="1">
      <c r="A30" s="338" t="s">
        <v>383</v>
      </c>
      <c r="B30" s="349">
        <v>15</v>
      </c>
      <c r="C30" s="341" t="s">
        <v>12</v>
      </c>
      <c r="D30" s="342" t="s">
        <v>13</v>
      </c>
      <c r="E30" s="179"/>
      <c r="F30" s="180"/>
      <c r="G30" s="181"/>
      <c r="H30" s="64"/>
    </row>
    <row r="31" spans="1:8" s="141" customFormat="1" ht="45">
      <c r="A31" s="436" t="s">
        <v>384</v>
      </c>
      <c r="B31" s="349">
        <v>17.336</v>
      </c>
      <c r="C31" s="341" t="s">
        <v>385</v>
      </c>
      <c r="D31" s="342" t="s">
        <v>386</v>
      </c>
      <c r="E31" s="514"/>
      <c r="F31" s="176"/>
      <c r="G31" s="174"/>
      <c r="H31" s="182"/>
    </row>
    <row r="32" spans="1:8" s="141" customFormat="1" ht="122.25" customHeight="1">
      <c r="A32" s="518" t="s">
        <v>314</v>
      </c>
      <c r="B32" s="349">
        <v>66.03</v>
      </c>
      <c r="C32" s="341" t="s">
        <v>315</v>
      </c>
      <c r="D32" s="342" t="s">
        <v>387</v>
      </c>
      <c r="E32" s="514"/>
      <c r="F32" s="176"/>
      <c r="G32" s="174"/>
      <c r="H32" s="182"/>
    </row>
    <row r="33" spans="1:8" s="141" customFormat="1" ht="22.5">
      <c r="A33" s="523"/>
      <c r="B33" s="349">
        <v>1.45</v>
      </c>
      <c r="C33" s="341" t="s">
        <v>317</v>
      </c>
      <c r="D33" s="342" t="s">
        <v>388</v>
      </c>
      <c r="E33" s="514"/>
      <c r="F33" s="176"/>
      <c r="G33" s="174"/>
      <c r="H33" s="182"/>
    </row>
    <row r="34" spans="1:8" s="173" customFormat="1" ht="86.25" customHeight="1">
      <c r="A34" s="517"/>
      <c r="B34" s="349">
        <v>22.67</v>
      </c>
      <c r="C34" s="341" t="s">
        <v>318</v>
      </c>
      <c r="D34" s="342" t="s">
        <v>389</v>
      </c>
      <c r="E34" s="177"/>
      <c r="F34" s="176"/>
      <c r="G34" s="174"/>
      <c r="H34" s="182"/>
    </row>
    <row r="35" spans="1:8" s="173" customFormat="1" ht="112.5">
      <c r="A35" s="518" t="s">
        <v>390</v>
      </c>
      <c r="B35" s="349">
        <f>11.57+20.74</f>
        <v>32.31</v>
      </c>
      <c r="C35" s="341" t="s">
        <v>316</v>
      </c>
      <c r="D35" s="342" t="s">
        <v>391</v>
      </c>
      <c r="E35" s="178"/>
      <c r="F35" s="178"/>
      <c r="G35" s="178"/>
      <c r="H35" s="178"/>
    </row>
    <row r="36" spans="1:4" s="173" customFormat="1" ht="101.25">
      <c r="A36" s="519"/>
      <c r="B36" s="349">
        <v>11.57</v>
      </c>
      <c r="C36" s="341" t="s">
        <v>392</v>
      </c>
      <c r="D36" s="342" t="s">
        <v>393</v>
      </c>
    </row>
    <row r="37" spans="1:4" s="173" customFormat="1" ht="123.75">
      <c r="A37" s="338" t="s">
        <v>394</v>
      </c>
      <c r="B37" s="349">
        <v>62.112</v>
      </c>
      <c r="C37" s="341" t="s">
        <v>17</v>
      </c>
      <c r="D37" s="342" t="s">
        <v>408</v>
      </c>
    </row>
    <row r="38" spans="1:4" s="173" customFormat="1" ht="56.25">
      <c r="A38" s="518" t="s">
        <v>32</v>
      </c>
      <c r="B38" s="343">
        <v>41.529</v>
      </c>
      <c r="C38" s="344" t="s">
        <v>18</v>
      </c>
      <c r="D38" s="345" t="s">
        <v>395</v>
      </c>
    </row>
    <row r="39" spans="1:5" s="173" customFormat="1" ht="56.25">
      <c r="A39" s="517"/>
      <c r="B39" s="346">
        <v>70.947</v>
      </c>
      <c r="C39" s="347" t="s">
        <v>19</v>
      </c>
      <c r="D39" s="313" t="s">
        <v>396</v>
      </c>
      <c r="E39" s="1"/>
    </row>
    <row r="40" spans="1:5" s="173" customFormat="1" ht="45">
      <c r="A40" s="350" t="s">
        <v>93</v>
      </c>
      <c r="B40" s="351">
        <v>57.67</v>
      </c>
      <c r="C40" s="437" t="s">
        <v>94</v>
      </c>
      <c r="D40" s="352" t="s">
        <v>71</v>
      </c>
      <c r="E40" s="1"/>
    </row>
    <row r="41" spans="1:4" s="173" customFormat="1" ht="67.5">
      <c r="A41" s="433" t="s">
        <v>397</v>
      </c>
      <c r="B41" s="349">
        <v>12.77</v>
      </c>
      <c r="C41" s="341" t="s">
        <v>398</v>
      </c>
      <c r="D41" s="342" t="s">
        <v>399</v>
      </c>
    </row>
    <row r="42" spans="1:4" s="173" customFormat="1" ht="90">
      <c r="A42" s="338" t="s">
        <v>400</v>
      </c>
      <c r="B42" s="349">
        <v>5.164</v>
      </c>
      <c r="C42" s="341" t="s">
        <v>409</v>
      </c>
      <c r="D42" s="342" t="s">
        <v>401</v>
      </c>
    </row>
    <row r="43" spans="1:4" s="173" customFormat="1" ht="90">
      <c r="A43" s="338" t="s">
        <v>402</v>
      </c>
      <c r="B43" s="349">
        <v>3.581</v>
      </c>
      <c r="C43" s="341" t="s">
        <v>403</v>
      </c>
      <c r="D43" s="342" t="s">
        <v>4</v>
      </c>
    </row>
    <row r="44" spans="1:4" s="173" customFormat="1" ht="90">
      <c r="A44" s="338" t="s">
        <v>517</v>
      </c>
      <c r="B44" s="349">
        <v>44.7</v>
      </c>
      <c r="C44" s="341" t="s">
        <v>319</v>
      </c>
      <c r="D44" s="342" t="s">
        <v>464</v>
      </c>
    </row>
    <row r="45" spans="1:4" ht="22.5">
      <c r="A45" s="338" t="s">
        <v>14</v>
      </c>
      <c r="B45" s="349">
        <v>0.9</v>
      </c>
      <c r="C45" s="341" t="s">
        <v>16</v>
      </c>
      <c r="D45" s="342" t="s">
        <v>15</v>
      </c>
    </row>
    <row r="46" spans="1:4" ht="22.5">
      <c r="A46" s="338" t="s">
        <v>7</v>
      </c>
      <c r="B46" s="349">
        <v>79.063</v>
      </c>
      <c r="C46" s="341" t="s">
        <v>20</v>
      </c>
      <c r="D46" s="342" t="s">
        <v>23</v>
      </c>
    </row>
    <row r="47" spans="1:4" ht="101.25">
      <c r="A47" s="518" t="s">
        <v>404</v>
      </c>
      <c r="B47" s="349">
        <v>5.0156</v>
      </c>
      <c r="C47" s="341" t="s">
        <v>320</v>
      </c>
      <c r="D47" s="342" t="s">
        <v>405</v>
      </c>
    </row>
    <row r="48" spans="1:4" ht="67.5">
      <c r="A48" s="520"/>
      <c r="B48" s="349">
        <v>43.689</v>
      </c>
      <c r="C48" s="341" t="s">
        <v>21</v>
      </c>
      <c r="D48" s="342" t="s">
        <v>410</v>
      </c>
    </row>
    <row r="49" spans="1:4" ht="22.5">
      <c r="A49" s="313" t="s">
        <v>411</v>
      </c>
      <c r="B49" s="346">
        <v>50</v>
      </c>
      <c r="C49" s="359" t="s">
        <v>321</v>
      </c>
      <c r="D49" s="435" t="s">
        <v>412</v>
      </c>
    </row>
    <row r="50" spans="1:4" ht="13.5">
      <c r="A50" s="355" t="s">
        <v>465</v>
      </c>
      <c r="B50" s="353"/>
      <c r="C50" s="339"/>
      <c r="D50" s="354"/>
    </row>
    <row r="51" spans="1:4" ht="13.5">
      <c r="A51" s="355" t="s">
        <v>58</v>
      </c>
      <c r="B51" s="356"/>
      <c r="C51" s="357"/>
      <c r="D51" s="358"/>
    </row>
  </sheetData>
  <mergeCells count="10">
    <mergeCell ref="A35:A36"/>
    <mergeCell ref="A38:A39"/>
    <mergeCell ref="A47:A48"/>
    <mergeCell ref="A15:A16"/>
    <mergeCell ref="A28:A29"/>
    <mergeCell ref="A32:A34"/>
    <mergeCell ref="E31:E33"/>
    <mergeCell ref="A2:D2"/>
    <mergeCell ref="A3:C3"/>
    <mergeCell ref="A9:A10"/>
  </mergeCells>
  <printOptions horizontalCentered="1"/>
  <pageMargins left="0" right="0" top="0.1968503937007874" bottom="0" header="0.3937007874015748" footer="0"/>
  <pageSetup fitToHeight="100" horizontalDpi="120" verticalDpi="120" orientation="landscape" paperSize="9" scale="78" r:id="rId1"/>
  <headerFooter alignWithMargins="0">
    <oddFooter>&amp;L&amp;"Myriad Pro,Semibold"&amp;8CNMV.&amp;"Myriad Pro,Normal" Informe Anual  de Gobierno Corporativo</oddFooter>
  </headerFooter>
  <rowBreaks count="5" manualBreakCount="5">
    <brk id="12" max="3" man="1"/>
    <brk id="21" max="3" man="1"/>
    <brk id="29" max="3" man="1"/>
    <brk id="36" max="3" man="1"/>
    <brk id="44" max="3" man="1"/>
  </rowBreaks>
</worksheet>
</file>

<file path=xl/worksheets/sheet13.xml><?xml version="1.0" encoding="utf-8"?>
<worksheet xmlns="http://schemas.openxmlformats.org/spreadsheetml/2006/main" xmlns:r="http://schemas.openxmlformats.org/officeDocument/2006/relationships">
  <sheetPr codeName="Hoja12"/>
  <dimension ref="A2:V37"/>
  <sheetViews>
    <sheetView showGridLines="0" workbookViewId="0" topLeftCell="A1">
      <selection activeCell="A1" sqref="A1"/>
    </sheetView>
  </sheetViews>
  <sheetFormatPr defaultColWidth="11.421875" defaultRowHeight="12.75"/>
  <cols>
    <col min="1" max="1" width="60.7109375" style="1" customWidth="1"/>
    <col min="2" max="4" width="5.7109375" style="6" customWidth="1"/>
    <col min="5" max="19" width="5.7109375" style="1" customWidth="1"/>
    <col min="20" max="24" width="5.00390625" style="1" bestFit="1" customWidth="1"/>
    <col min="25" max="16384" width="11.57421875" style="1" customWidth="1"/>
  </cols>
  <sheetData>
    <row r="2" spans="1:19" s="191" customFormat="1" ht="18" customHeight="1">
      <c r="A2" s="524" t="s">
        <v>432</v>
      </c>
      <c r="B2" s="524"/>
      <c r="C2" s="524"/>
      <c r="D2" s="524"/>
      <c r="E2" s="524"/>
      <c r="F2" s="524"/>
      <c r="G2" s="524"/>
      <c r="H2" s="524"/>
      <c r="I2" s="524"/>
      <c r="J2" s="524"/>
      <c r="K2" s="524"/>
      <c r="L2" s="524"/>
      <c r="M2" s="524"/>
      <c r="N2" s="524"/>
      <c r="O2" s="524"/>
      <c r="P2" s="524"/>
      <c r="Q2" s="524"/>
      <c r="R2" s="524"/>
      <c r="S2" s="524"/>
    </row>
    <row r="3" spans="1:19" s="191" customFormat="1" ht="19.5" customHeight="1">
      <c r="A3" s="506" t="s">
        <v>327</v>
      </c>
      <c r="B3" s="506"/>
      <c r="C3" s="506"/>
      <c r="D3" s="506"/>
      <c r="E3" s="506"/>
      <c r="F3" s="506"/>
      <c r="G3" s="506"/>
      <c r="H3" s="506"/>
      <c r="I3" s="507"/>
      <c r="J3" s="507"/>
      <c r="K3" s="507"/>
      <c r="L3" s="14"/>
      <c r="M3" s="14"/>
      <c r="N3" s="14"/>
      <c r="O3" s="14"/>
      <c r="P3" s="14"/>
      <c r="Q3" s="525" t="s">
        <v>433</v>
      </c>
      <c r="R3" s="525"/>
      <c r="S3" s="525"/>
    </row>
    <row r="4" spans="1:22" s="193" customFormat="1" ht="19.5" customHeight="1">
      <c r="A4" s="192"/>
      <c r="B4" s="192"/>
      <c r="C4" s="192"/>
      <c r="D4" s="192"/>
      <c r="E4" s="192"/>
      <c r="F4" s="192"/>
      <c r="G4" s="192"/>
      <c r="H4" s="192"/>
      <c r="I4" s="192"/>
      <c r="J4" s="192"/>
      <c r="K4" s="192"/>
      <c r="L4" s="192"/>
      <c r="M4" s="192"/>
      <c r="N4" s="192"/>
      <c r="O4" s="192"/>
      <c r="P4" s="192"/>
      <c r="Q4" s="192"/>
      <c r="R4" s="192"/>
      <c r="S4" s="192"/>
      <c r="T4" s="192"/>
      <c r="U4" s="192"/>
      <c r="V4" s="192"/>
    </row>
    <row r="5" spans="1:19" s="3" customFormat="1" ht="37.5" customHeight="1">
      <c r="A5" s="194"/>
      <c r="B5" s="526" t="s">
        <v>33</v>
      </c>
      <c r="C5" s="526"/>
      <c r="D5" s="526"/>
      <c r="E5" s="526" t="s">
        <v>34</v>
      </c>
      <c r="F5" s="526"/>
      <c r="G5" s="526"/>
      <c r="H5" s="526" t="s">
        <v>35</v>
      </c>
      <c r="I5" s="526"/>
      <c r="J5" s="526"/>
      <c r="K5" s="526" t="s">
        <v>36</v>
      </c>
      <c r="L5" s="526"/>
      <c r="M5" s="526"/>
      <c r="N5" s="526" t="s">
        <v>37</v>
      </c>
      <c r="O5" s="526"/>
      <c r="P5" s="526"/>
      <c r="Q5" s="527" t="s">
        <v>516</v>
      </c>
      <c r="R5" s="526"/>
      <c r="S5" s="526"/>
    </row>
    <row r="6" spans="1:19" s="3" customFormat="1" ht="22.5" customHeight="1">
      <c r="A6" s="195"/>
      <c r="B6" s="2">
        <v>2010</v>
      </c>
      <c r="C6" s="2">
        <v>2009</v>
      </c>
      <c r="D6" s="2">
        <v>2008</v>
      </c>
      <c r="E6" s="2">
        <v>2010</v>
      </c>
      <c r="F6" s="2">
        <v>2009</v>
      </c>
      <c r="G6" s="2">
        <v>2008</v>
      </c>
      <c r="H6" s="2">
        <v>2010</v>
      </c>
      <c r="I6" s="2">
        <v>2009</v>
      </c>
      <c r="J6" s="2">
        <v>2008</v>
      </c>
      <c r="K6" s="2">
        <v>2010</v>
      </c>
      <c r="L6" s="2">
        <v>2009</v>
      </c>
      <c r="M6" s="2">
        <v>2008</v>
      </c>
      <c r="N6" s="2">
        <v>2010</v>
      </c>
      <c r="O6" s="2">
        <v>2009</v>
      </c>
      <c r="P6" s="2">
        <v>2008</v>
      </c>
      <c r="Q6" s="2">
        <v>2010</v>
      </c>
      <c r="R6" s="2">
        <v>2009</v>
      </c>
      <c r="S6" s="2">
        <v>2008</v>
      </c>
    </row>
    <row r="7" spans="1:20" s="4" customFormat="1" ht="19.5" customHeight="1">
      <c r="A7" s="19" t="s">
        <v>328</v>
      </c>
      <c r="B7" s="360">
        <f>SUM(B8:B17)</f>
        <v>6</v>
      </c>
      <c r="C7" s="360">
        <v>7</v>
      </c>
      <c r="D7" s="360">
        <v>9</v>
      </c>
      <c r="E7" s="360">
        <f>SUM(E8:E17)</f>
        <v>38</v>
      </c>
      <c r="F7" s="360">
        <v>37</v>
      </c>
      <c r="G7" s="360">
        <v>38</v>
      </c>
      <c r="H7" s="360">
        <f>SUM(H8:H17)</f>
        <v>54</v>
      </c>
      <c r="I7" s="360">
        <v>60</v>
      </c>
      <c r="J7" s="360">
        <v>62</v>
      </c>
      <c r="K7" s="360">
        <f>SUM(K8:K17)</f>
        <v>24</v>
      </c>
      <c r="L7" s="360">
        <v>20</v>
      </c>
      <c r="M7" s="360">
        <v>19</v>
      </c>
      <c r="N7" s="360">
        <f>SUM(N8:N17)</f>
        <v>5</v>
      </c>
      <c r="O7" s="360">
        <v>5</v>
      </c>
      <c r="P7" s="360">
        <v>7</v>
      </c>
      <c r="Q7" s="360">
        <f>SUM(Q8:Q17)</f>
        <v>5</v>
      </c>
      <c r="R7" s="360">
        <v>5</v>
      </c>
      <c r="S7" s="360">
        <v>6</v>
      </c>
      <c r="T7" s="196"/>
    </row>
    <row r="8" spans="1:20" s="5" customFormat="1" ht="15" customHeight="1">
      <c r="A8" s="20" t="s">
        <v>469</v>
      </c>
      <c r="B8" s="75">
        <v>0</v>
      </c>
      <c r="C8" s="75">
        <v>0</v>
      </c>
      <c r="D8" s="75">
        <v>0</v>
      </c>
      <c r="E8" s="75">
        <v>4</v>
      </c>
      <c r="F8" s="75">
        <v>3</v>
      </c>
      <c r="G8" s="75">
        <v>3</v>
      </c>
      <c r="H8" s="75">
        <v>3</v>
      </c>
      <c r="I8" s="75">
        <v>4</v>
      </c>
      <c r="J8" s="75">
        <v>3</v>
      </c>
      <c r="K8" s="75">
        <v>4</v>
      </c>
      <c r="L8" s="75">
        <v>5</v>
      </c>
      <c r="M8" s="75">
        <v>4</v>
      </c>
      <c r="N8" s="75">
        <v>3</v>
      </c>
      <c r="O8" s="75">
        <v>3</v>
      </c>
      <c r="P8" s="75">
        <v>3</v>
      </c>
      <c r="Q8" s="75">
        <v>0</v>
      </c>
      <c r="R8" s="75">
        <v>0</v>
      </c>
      <c r="S8" s="75">
        <v>2</v>
      </c>
      <c r="T8" s="196"/>
    </row>
    <row r="9" spans="1:20" s="5" customFormat="1" ht="15" customHeight="1">
      <c r="A9" s="20" t="s">
        <v>329</v>
      </c>
      <c r="B9" s="75">
        <v>0</v>
      </c>
      <c r="C9" s="75">
        <v>1</v>
      </c>
      <c r="D9" s="75">
        <v>1</v>
      </c>
      <c r="E9" s="75">
        <v>2</v>
      </c>
      <c r="F9" s="75">
        <v>2</v>
      </c>
      <c r="G9" s="75">
        <v>3</v>
      </c>
      <c r="H9" s="75">
        <v>8</v>
      </c>
      <c r="I9" s="75">
        <v>11</v>
      </c>
      <c r="J9" s="75">
        <v>11</v>
      </c>
      <c r="K9" s="75">
        <v>4</v>
      </c>
      <c r="L9" s="75">
        <v>2</v>
      </c>
      <c r="M9" s="75">
        <v>2</v>
      </c>
      <c r="N9" s="75">
        <v>0</v>
      </c>
      <c r="O9" s="75">
        <v>0</v>
      </c>
      <c r="P9" s="75">
        <v>0</v>
      </c>
      <c r="Q9" s="75">
        <v>0</v>
      </c>
      <c r="R9" s="75">
        <v>0</v>
      </c>
      <c r="S9" s="75">
        <v>0</v>
      </c>
      <c r="T9" s="196"/>
    </row>
    <row r="10" spans="1:20" s="5" customFormat="1" ht="15" customHeight="1">
      <c r="A10" s="20" t="s">
        <v>527</v>
      </c>
      <c r="B10" s="75">
        <v>1</v>
      </c>
      <c r="C10" s="75">
        <v>0</v>
      </c>
      <c r="D10" s="75">
        <v>0</v>
      </c>
      <c r="E10" s="75">
        <v>1</v>
      </c>
      <c r="F10" s="75">
        <v>1</v>
      </c>
      <c r="G10" s="75">
        <v>1</v>
      </c>
      <c r="H10" s="75">
        <v>6</v>
      </c>
      <c r="I10" s="75">
        <v>7</v>
      </c>
      <c r="J10" s="75">
        <v>6</v>
      </c>
      <c r="K10" s="75">
        <v>3</v>
      </c>
      <c r="L10" s="75">
        <v>2</v>
      </c>
      <c r="M10" s="75">
        <v>1</v>
      </c>
      <c r="N10" s="75">
        <v>0</v>
      </c>
      <c r="O10" s="75">
        <v>0</v>
      </c>
      <c r="P10" s="75">
        <v>1</v>
      </c>
      <c r="Q10" s="75">
        <v>2</v>
      </c>
      <c r="R10" s="75">
        <v>2</v>
      </c>
      <c r="S10" s="75">
        <v>2</v>
      </c>
      <c r="T10" s="196"/>
    </row>
    <row r="11" spans="1:20" s="5" customFormat="1" ht="15" customHeight="1">
      <c r="A11" s="20" t="s">
        <v>330</v>
      </c>
      <c r="B11" s="75">
        <v>0</v>
      </c>
      <c r="C11" s="75">
        <v>0</v>
      </c>
      <c r="D11" s="75">
        <v>0</v>
      </c>
      <c r="E11" s="75">
        <v>3</v>
      </c>
      <c r="F11" s="75">
        <v>3</v>
      </c>
      <c r="G11" s="75">
        <v>4</v>
      </c>
      <c r="H11" s="75">
        <v>5</v>
      </c>
      <c r="I11" s="75">
        <v>5</v>
      </c>
      <c r="J11" s="75">
        <v>4</v>
      </c>
      <c r="K11" s="75">
        <v>1</v>
      </c>
      <c r="L11" s="75">
        <v>1</v>
      </c>
      <c r="M11" s="75">
        <v>1</v>
      </c>
      <c r="N11" s="75">
        <v>0</v>
      </c>
      <c r="O11" s="75">
        <v>0</v>
      </c>
      <c r="P11" s="75">
        <v>0</v>
      </c>
      <c r="Q11" s="75">
        <v>0</v>
      </c>
      <c r="R11" s="75">
        <v>0</v>
      </c>
      <c r="S11" s="75">
        <v>0</v>
      </c>
      <c r="T11" s="196"/>
    </row>
    <row r="12" spans="1:20" s="5" customFormat="1" ht="15" customHeight="1">
      <c r="A12" s="20" t="s">
        <v>331</v>
      </c>
      <c r="B12" s="75">
        <v>0</v>
      </c>
      <c r="C12" s="75">
        <v>0</v>
      </c>
      <c r="D12" s="75">
        <v>2</v>
      </c>
      <c r="E12" s="75">
        <v>9</v>
      </c>
      <c r="F12" s="75">
        <v>6</v>
      </c>
      <c r="G12" s="75">
        <v>4</v>
      </c>
      <c r="H12" s="75">
        <v>4</v>
      </c>
      <c r="I12" s="75">
        <v>7</v>
      </c>
      <c r="J12" s="75">
        <v>9</v>
      </c>
      <c r="K12" s="75">
        <v>0</v>
      </c>
      <c r="L12" s="75">
        <v>0</v>
      </c>
      <c r="M12" s="75">
        <v>0</v>
      </c>
      <c r="N12" s="75">
        <v>0</v>
      </c>
      <c r="O12" s="75">
        <v>0</v>
      </c>
      <c r="P12" s="75">
        <v>0</v>
      </c>
      <c r="Q12" s="75">
        <v>0</v>
      </c>
      <c r="R12" s="75">
        <v>0</v>
      </c>
      <c r="S12" s="75">
        <v>0</v>
      </c>
      <c r="T12" s="196"/>
    </row>
    <row r="13" spans="1:20" s="5" customFormat="1" ht="15" customHeight="1">
      <c r="A13" s="20" t="s">
        <v>471</v>
      </c>
      <c r="B13" s="75">
        <v>0</v>
      </c>
      <c r="C13" s="75">
        <v>0</v>
      </c>
      <c r="D13" s="75">
        <v>0</v>
      </c>
      <c r="E13" s="75">
        <v>4</v>
      </c>
      <c r="F13" s="75">
        <v>5</v>
      </c>
      <c r="G13" s="75">
        <v>7</v>
      </c>
      <c r="H13" s="75">
        <v>5</v>
      </c>
      <c r="I13" s="75">
        <v>3</v>
      </c>
      <c r="J13" s="75">
        <v>3</v>
      </c>
      <c r="K13" s="75">
        <v>2</v>
      </c>
      <c r="L13" s="75">
        <v>3</v>
      </c>
      <c r="M13" s="75">
        <v>3</v>
      </c>
      <c r="N13" s="75">
        <v>0</v>
      </c>
      <c r="O13" s="75">
        <v>0</v>
      </c>
      <c r="P13" s="75">
        <v>0</v>
      </c>
      <c r="Q13" s="75">
        <v>0</v>
      </c>
      <c r="R13" s="75">
        <v>0</v>
      </c>
      <c r="S13" s="75">
        <v>0</v>
      </c>
      <c r="T13" s="196"/>
    </row>
    <row r="14" spans="1:20" s="5" customFormat="1" ht="15" customHeight="1">
      <c r="A14" s="20" t="s">
        <v>529</v>
      </c>
      <c r="B14" s="75">
        <v>0</v>
      </c>
      <c r="C14" s="75">
        <v>0</v>
      </c>
      <c r="D14" s="75">
        <v>0</v>
      </c>
      <c r="E14" s="75">
        <v>3</v>
      </c>
      <c r="F14" s="75">
        <v>5</v>
      </c>
      <c r="G14" s="75">
        <v>6</v>
      </c>
      <c r="H14" s="75">
        <v>7</v>
      </c>
      <c r="I14" s="75">
        <v>6</v>
      </c>
      <c r="J14" s="75">
        <v>6</v>
      </c>
      <c r="K14" s="75">
        <v>3</v>
      </c>
      <c r="L14" s="75">
        <v>2</v>
      </c>
      <c r="M14" s="75">
        <v>1</v>
      </c>
      <c r="N14" s="75">
        <v>0</v>
      </c>
      <c r="O14" s="75">
        <v>0</v>
      </c>
      <c r="P14" s="75">
        <v>0</v>
      </c>
      <c r="Q14" s="75">
        <v>0</v>
      </c>
      <c r="R14" s="75">
        <v>0</v>
      </c>
      <c r="S14" s="75">
        <v>0</v>
      </c>
      <c r="T14" s="196"/>
    </row>
    <row r="15" spans="1:20" s="5" customFormat="1" ht="15" customHeight="1">
      <c r="A15" s="20" t="s">
        <v>472</v>
      </c>
      <c r="B15" s="75">
        <v>0</v>
      </c>
      <c r="C15" s="75">
        <v>0</v>
      </c>
      <c r="D15" s="75">
        <v>0</v>
      </c>
      <c r="E15" s="75">
        <v>3</v>
      </c>
      <c r="F15" s="75">
        <v>1</v>
      </c>
      <c r="G15" s="75">
        <v>1</v>
      </c>
      <c r="H15" s="75">
        <v>6</v>
      </c>
      <c r="I15" s="75">
        <v>8</v>
      </c>
      <c r="J15" s="75">
        <v>7</v>
      </c>
      <c r="K15" s="75">
        <v>5</v>
      </c>
      <c r="L15" s="75">
        <v>4</v>
      </c>
      <c r="M15" s="75">
        <v>5</v>
      </c>
      <c r="N15" s="75">
        <v>1</v>
      </c>
      <c r="O15" s="75">
        <v>1</v>
      </c>
      <c r="P15" s="75">
        <v>1</v>
      </c>
      <c r="Q15" s="75">
        <v>0</v>
      </c>
      <c r="R15" s="75">
        <v>0</v>
      </c>
      <c r="S15" s="75">
        <v>0</v>
      </c>
      <c r="T15" s="196"/>
    </row>
    <row r="16" spans="1:20" s="5" customFormat="1" ht="15" customHeight="1">
      <c r="A16" s="20" t="s">
        <v>332</v>
      </c>
      <c r="B16" s="75">
        <v>0</v>
      </c>
      <c r="C16" s="75">
        <v>0</v>
      </c>
      <c r="D16" s="75">
        <v>0</v>
      </c>
      <c r="E16" s="75">
        <v>0</v>
      </c>
      <c r="F16" s="75">
        <v>0</v>
      </c>
      <c r="G16" s="75">
        <v>0</v>
      </c>
      <c r="H16" s="75">
        <v>1</v>
      </c>
      <c r="I16" s="75">
        <v>2</v>
      </c>
      <c r="J16" s="75">
        <v>3</v>
      </c>
      <c r="K16" s="75">
        <v>1</v>
      </c>
      <c r="L16" s="75">
        <v>0</v>
      </c>
      <c r="M16" s="75">
        <v>1</v>
      </c>
      <c r="N16" s="75">
        <v>1</v>
      </c>
      <c r="O16" s="75">
        <v>1</v>
      </c>
      <c r="P16" s="75">
        <v>1</v>
      </c>
      <c r="Q16" s="75">
        <v>2</v>
      </c>
      <c r="R16" s="75">
        <v>2</v>
      </c>
      <c r="S16" s="75">
        <v>2</v>
      </c>
      <c r="T16" s="196"/>
    </row>
    <row r="17" spans="1:20" s="5" customFormat="1" ht="15" customHeight="1">
      <c r="A17" s="20" t="s">
        <v>333</v>
      </c>
      <c r="B17" s="75">
        <v>5</v>
      </c>
      <c r="C17" s="75">
        <v>6</v>
      </c>
      <c r="D17" s="75">
        <v>6</v>
      </c>
      <c r="E17" s="75">
        <v>9</v>
      </c>
      <c r="F17" s="75">
        <v>11</v>
      </c>
      <c r="G17" s="75">
        <v>9</v>
      </c>
      <c r="H17" s="75">
        <v>9</v>
      </c>
      <c r="I17" s="75">
        <v>7</v>
      </c>
      <c r="J17" s="75">
        <v>10</v>
      </c>
      <c r="K17" s="75">
        <v>1</v>
      </c>
      <c r="L17" s="75">
        <v>1</v>
      </c>
      <c r="M17" s="75">
        <v>1</v>
      </c>
      <c r="N17" s="75">
        <v>0</v>
      </c>
      <c r="O17" s="75">
        <v>0</v>
      </c>
      <c r="P17" s="75">
        <v>1</v>
      </c>
      <c r="Q17" s="75">
        <v>1</v>
      </c>
      <c r="R17" s="75">
        <v>1</v>
      </c>
      <c r="S17" s="75">
        <v>0</v>
      </c>
      <c r="T17" s="196"/>
    </row>
    <row r="18" spans="1:20" s="4" customFormat="1" ht="19.5" customHeight="1">
      <c r="A18" s="21" t="s">
        <v>334</v>
      </c>
      <c r="B18" s="118">
        <f>+B19+B20+B21</f>
        <v>0</v>
      </c>
      <c r="C18" s="118">
        <v>0</v>
      </c>
      <c r="D18" s="118">
        <v>0</v>
      </c>
      <c r="E18" s="118">
        <f>+E19+E20+E21</f>
        <v>4</v>
      </c>
      <c r="F18" s="118">
        <v>4</v>
      </c>
      <c r="G18" s="118">
        <v>6</v>
      </c>
      <c r="H18" s="118">
        <f>+H19+H20+H21</f>
        <v>8</v>
      </c>
      <c r="I18" s="118">
        <v>8</v>
      </c>
      <c r="J18" s="118">
        <v>8</v>
      </c>
      <c r="K18" s="118">
        <f>+K19+K20+K21</f>
        <v>3</v>
      </c>
      <c r="L18" s="118">
        <v>4</v>
      </c>
      <c r="M18" s="118">
        <v>4</v>
      </c>
      <c r="N18" s="118">
        <f>+N19+N20+N21</f>
        <v>4</v>
      </c>
      <c r="O18" s="118">
        <v>4</v>
      </c>
      <c r="P18" s="118">
        <v>2</v>
      </c>
      <c r="Q18" s="118">
        <f>+Q19+Q20+Q21</f>
        <v>2</v>
      </c>
      <c r="R18" s="118">
        <v>2</v>
      </c>
      <c r="S18" s="118">
        <v>3</v>
      </c>
      <c r="T18" s="196"/>
    </row>
    <row r="19" spans="1:20" s="5" customFormat="1" ht="15" customHeight="1">
      <c r="A19" s="20" t="s">
        <v>335</v>
      </c>
      <c r="B19" s="75">
        <v>0</v>
      </c>
      <c r="C19" s="75">
        <v>0</v>
      </c>
      <c r="D19" s="75">
        <v>0</v>
      </c>
      <c r="E19" s="75">
        <v>0</v>
      </c>
      <c r="F19" s="75">
        <v>0</v>
      </c>
      <c r="G19" s="75">
        <v>1</v>
      </c>
      <c r="H19" s="75">
        <v>3</v>
      </c>
      <c r="I19" s="75">
        <v>3</v>
      </c>
      <c r="J19" s="75">
        <v>4</v>
      </c>
      <c r="K19" s="75">
        <v>2</v>
      </c>
      <c r="L19" s="75">
        <v>3</v>
      </c>
      <c r="M19" s="75">
        <v>2</v>
      </c>
      <c r="N19" s="75">
        <v>2</v>
      </c>
      <c r="O19" s="75">
        <v>2</v>
      </c>
      <c r="P19" s="75">
        <v>1</v>
      </c>
      <c r="Q19" s="75">
        <v>1</v>
      </c>
      <c r="R19" s="75">
        <v>1</v>
      </c>
      <c r="S19" s="75">
        <v>2</v>
      </c>
      <c r="T19" s="196"/>
    </row>
    <row r="20" spans="1:20" s="5" customFormat="1" ht="15" customHeight="1">
      <c r="A20" s="20" t="s">
        <v>475</v>
      </c>
      <c r="B20" s="75">
        <v>0</v>
      </c>
      <c r="C20" s="75">
        <v>0</v>
      </c>
      <c r="D20" s="75">
        <v>0</v>
      </c>
      <c r="E20" s="75">
        <v>0</v>
      </c>
      <c r="F20" s="75">
        <v>0</v>
      </c>
      <c r="G20" s="75">
        <v>0</v>
      </c>
      <c r="H20" s="75">
        <v>0</v>
      </c>
      <c r="I20" s="75">
        <v>0</v>
      </c>
      <c r="J20" s="75">
        <v>0</v>
      </c>
      <c r="K20" s="75">
        <v>1</v>
      </c>
      <c r="L20" s="75">
        <v>1</v>
      </c>
      <c r="M20" s="75">
        <v>1</v>
      </c>
      <c r="N20" s="75">
        <v>0</v>
      </c>
      <c r="O20" s="75">
        <v>0</v>
      </c>
      <c r="P20" s="75">
        <v>0</v>
      </c>
      <c r="Q20" s="75">
        <v>1</v>
      </c>
      <c r="R20" s="75">
        <v>1</v>
      </c>
      <c r="S20" s="75">
        <v>1</v>
      </c>
      <c r="T20" s="196"/>
    </row>
    <row r="21" spans="1:20" s="5" customFormat="1" ht="15" customHeight="1">
      <c r="A21" s="20" t="s">
        <v>336</v>
      </c>
      <c r="B21" s="75">
        <v>0</v>
      </c>
      <c r="C21" s="75">
        <v>0</v>
      </c>
      <c r="D21" s="75">
        <v>0</v>
      </c>
      <c r="E21" s="75">
        <v>4</v>
      </c>
      <c r="F21" s="75">
        <v>4</v>
      </c>
      <c r="G21" s="75">
        <v>5</v>
      </c>
      <c r="H21" s="75">
        <v>5</v>
      </c>
      <c r="I21" s="75">
        <v>5</v>
      </c>
      <c r="J21" s="75">
        <v>4</v>
      </c>
      <c r="K21" s="75">
        <v>0</v>
      </c>
      <c r="L21" s="75">
        <v>0</v>
      </c>
      <c r="M21" s="75">
        <v>1</v>
      </c>
      <c r="N21" s="75">
        <v>2</v>
      </c>
      <c r="O21" s="75">
        <v>2</v>
      </c>
      <c r="P21" s="75">
        <v>1</v>
      </c>
      <c r="Q21" s="75">
        <v>0</v>
      </c>
      <c r="R21" s="75">
        <v>0</v>
      </c>
      <c r="S21" s="75">
        <v>0</v>
      </c>
      <c r="T21" s="196"/>
    </row>
    <row r="22" spans="1:20" s="4" customFormat="1" ht="19.5" customHeight="1">
      <c r="A22" s="22" t="s">
        <v>533</v>
      </c>
      <c r="B22" s="112">
        <f>+B18+B7</f>
        <v>6</v>
      </c>
      <c r="C22" s="112">
        <v>7</v>
      </c>
      <c r="D22" s="112">
        <v>9</v>
      </c>
      <c r="E22" s="112">
        <f>+E18+E7</f>
        <v>42</v>
      </c>
      <c r="F22" s="112">
        <v>41</v>
      </c>
      <c r="G22" s="112">
        <v>44</v>
      </c>
      <c r="H22" s="112">
        <f>+H18+H7</f>
        <v>62</v>
      </c>
      <c r="I22" s="112">
        <v>68</v>
      </c>
      <c r="J22" s="112">
        <v>70</v>
      </c>
      <c r="K22" s="112">
        <f>+K18+K7</f>
        <v>27</v>
      </c>
      <c r="L22" s="112">
        <v>24</v>
      </c>
      <c r="M22" s="112">
        <v>23</v>
      </c>
      <c r="N22" s="112">
        <f>+N18+N7</f>
        <v>9</v>
      </c>
      <c r="O22" s="112">
        <v>9</v>
      </c>
      <c r="P22" s="112">
        <v>9</v>
      </c>
      <c r="Q22" s="112">
        <f>+Q18+Q7</f>
        <v>7</v>
      </c>
      <c r="R22" s="112">
        <v>7</v>
      </c>
      <c r="S22" s="112">
        <v>9</v>
      </c>
      <c r="T22" s="196"/>
    </row>
    <row r="23" spans="1:20" s="4" customFormat="1" ht="19.5" customHeight="1">
      <c r="A23" s="23" t="s">
        <v>337</v>
      </c>
      <c r="C23" s="360"/>
      <c r="D23" s="360"/>
      <c r="F23" s="360"/>
      <c r="G23" s="360"/>
      <c r="I23" s="360"/>
      <c r="J23" s="360"/>
      <c r="L23" s="360"/>
      <c r="M23" s="360"/>
      <c r="O23" s="360"/>
      <c r="P23" s="360"/>
      <c r="R23" s="360"/>
      <c r="S23" s="360"/>
      <c r="T23" s="196"/>
    </row>
    <row r="24" spans="1:20" s="5" customFormat="1" ht="15" customHeight="1">
      <c r="A24" s="20" t="s">
        <v>534</v>
      </c>
      <c r="B24" s="75">
        <v>0</v>
      </c>
      <c r="C24" s="75">
        <v>0</v>
      </c>
      <c r="D24" s="75">
        <v>0</v>
      </c>
      <c r="E24" s="75">
        <v>1</v>
      </c>
      <c r="F24" s="75">
        <v>0</v>
      </c>
      <c r="G24" s="75">
        <v>0</v>
      </c>
      <c r="H24" s="75">
        <v>9</v>
      </c>
      <c r="I24" s="75">
        <v>11</v>
      </c>
      <c r="J24" s="75">
        <v>13</v>
      </c>
      <c r="K24" s="75">
        <v>14</v>
      </c>
      <c r="L24" s="75">
        <v>12</v>
      </c>
      <c r="M24" s="75">
        <v>10</v>
      </c>
      <c r="N24" s="75">
        <v>6</v>
      </c>
      <c r="O24" s="75">
        <v>6</v>
      </c>
      <c r="P24" s="75">
        <v>5</v>
      </c>
      <c r="Q24" s="75">
        <v>5</v>
      </c>
      <c r="R24" s="75">
        <v>5</v>
      </c>
      <c r="S24" s="75">
        <v>7</v>
      </c>
      <c r="T24" s="196"/>
    </row>
    <row r="25" spans="1:20" s="5" customFormat="1" ht="15" customHeight="1">
      <c r="A25" s="20" t="s">
        <v>338</v>
      </c>
      <c r="B25" s="75"/>
      <c r="C25" s="75"/>
      <c r="D25" s="75"/>
      <c r="E25" s="75"/>
      <c r="F25" s="75"/>
      <c r="G25" s="75"/>
      <c r="H25" s="75"/>
      <c r="I25" s="75"/>
      <c r="J25" s="75"/>
      <c r="K25" s="75"/>
      <c r="L25" s="75"/>
      <c r="M25" s="75"/>
      <c r="N25" s="75"/>
      <c r="O25" s="75"/>
      <c r="P25" s="75"/>
      <c r="Q25" s="75"/>
      <c r="R25" s="75"/>
      <c r="S25" s="75"/>
      <c r="T25" s="196"/>
    </row>
    <row r="26" spans="1:20" s="5" customFormat="1" ht="15" customHeight="1">
      <c r="A26" s="24" t="s">
        <v>339</v>
      </c>
      <c r="B26" s="75">
        <v>0</v>
      </c>
      <c r="C26" s="75">
        <v>0</v>
      </c>
      <c r="D26" s="75">
        <v>0</v>
      </c>
      <c r="E26" s="75">
        <v>2</v>
      </c>
      <c r="F26" s="75">
        <v>2</v>
      </c>
      <c r="G26" s="75">
        <v>2</v>
      </c>
      <c r="H26" s="75">
        <v>8</v>
      </c>
      <c r="I26" s="75">
        <v>8</v>
      </c>
      <c r="J26" s="75">
        <v>6</v>
      </c>
      <c r="K26" s="75">
        <v>3</v>
      </c>
      <c r="L26" s="75">
        <v>3</v>
      </c>
      <c r="M26" s="75">
        <v>5</v>
      </c>
      <c r="N26" s="75">
        <v>1</v>
      </c>
      <c r="O26" s="75">
        <v>1</v>
      </c>
      <c r="P26" s="75">
        <v>1</v>
      </c>
      <c r="Q26" s="75">
        <v>0</v>
      </c>
      <c r="R26" s="75">
        <v>0</v>
      </c>
      <c r="S26" s="75">
        <v>1</v>
      </c>
      <c r="T26" s="196"/>
    </row>
    <row r="27" spans="1:20" s="5" customFormat="1" ht="15" customHeight="1">
      <c r="A27" s="24" t="s">
        <v>480</v>
      </c>
      <c r="B27" s="75">
        <v>0</v>
      </c>
      <c r="C27" s="75">
        <v>0</v>
      </c>
      <c r="D27" s="75">
        <v>0</v>
      </c>
      <c r="E27" s="75">
        <v>1</v>
      </c>
      <c r="F27" s="75">
        <v>2</v>
      </c>
      <c r="G27" s="75">
        <v>2</v>
      </c>
      <c r="H27" s="75">
        <v>11</v>
      </c>
      <c r="I27" s="75">
        <v>12</v>
      </c>
      <c r="J27" s="75">
        <v>11</v>
      </c>
      <c r="K27" s="75">
        <v>3</v>
      </c>
      <c r="L27" s="75">
        <v>3</v>
      </c>
      <c r="M27" s="75">
        <v>0</v>
      </c>
      <c r="N27" s="75">
        <v>0</v>
      </c>
      <c r="O27" s="75">
        <v>0</v>
      </c>
      <c r="P27" s="75">
        <v>1</v>
      </c>
      <c r="Q27" s="75">
        <v>0</v>
      </c>
      <c r="R27" s="75">
        <v>0</v>
      </c>
      <c r="S27" s="75">
        <v>0</v>
      </c>
      <c r="T27" s="196"/>
    </row>
    <row r="28" spans="1:20" s="5" customFormat="1" ht="15" customHeight="1">
      <c r="A28" s="24" t="s">
        <v>481</v>
      </c>
      <c r="B28" s="75">
        <v>0</v>
      </c>
      <c r="C28" s="75">
        <v>0</v>
      </c>
      <c r="D28" s="75">
        <v>1</v>
      </c>
      <c r="E28" s="75">
        <v>2</v>
      </c>
      <c r="F28" s="75">
        <v>4</v>
      </c>
      <c r="G28" s="75">
        <v>7</v>
      </c>
      <c r="H28" s="75">
        <v>11</v>
      </c>
      <c r="I28" s="75">
        <v>14</v>
      </c>
      <c r="J28" s="75">
        <v>13</v>
      </c>
      <c r="K28" s="75">
        <v>3</v>
      </c>
      <c r="L28" s="75">
        <v>4</v>
      </c>
      <c r="M28" s="75">
        <v>4</v>
      </c>
      <c r="N28" s="75">
        <v>1</v>
      </c>
      <c r="O28" s="75">
        <v>1</v>
      </c>
      <c r="P28" s="75">
        <v>2</v>
      </c>
      <c r="Q28" s="75">
        <v>0</v>
      </c>
      <c r="R28" s="75">
        <v>1</v>
      </c>
      <c r="S28" s="75">
        <v>0</v>
      </c>
      <c r="T28" s="196"/>
    </row>
    <row r="29" spans="1:20" s="5" customFormat="1" ht="15" customHeight="1">
      <c r="A29" s="24" t="s">
        <v>482</v>
      </c>
      <c r="B29" s="75">
        <v>6</v>
      </c>
      <c r="C29" s="75">
        <v>7</v>
      </c>
      <c r="D29" s="75">
        <v>8</v>
      </c>
      <c r="E29" s="75">
        <v>36</v>
      </c>
      <c r="F29" s="75">
        <v>33</v>
      </c>
      <c r="G29" s="75">
        <v>33</v>
      </c>
      <c r="H29" s="75">
        <v>23</v>
      </c>
      <c r="I29" s="75">
        <v>23</v>
      </c>
      <c r="J29" s="75">
        <v>27</v>
      </c>
      <c r="K29" s="75">
        <v>4</v>
      </c>
      <c r="L29" s="75">
        <v>2</v>
      </c>
      <c r="M29" s="75">
        <v>4</v>
      </c>
      <c r="N29" s="75">
        <v>1</v>
      </c>
      <c r="O29" s="75">
        <v>1</v>
      </c>
      <c r="P29" s="75">
        <v>0</v>
      </c>
      <c r="Q29" s="75">
        <v>2</v>
      </c>
      <c r="R29" s="75">
        <v>1</v>
      </c>
      <c r="S29" s="75">
        <v>1</v>
      </c>
      <c r="T29" s="196"/>
    </row>
    <row r="30" spans="1:20" s="4" customFormat="1" ht="19.5" customHeight="1">
      <c r="A30" s="197" t="s">
        <v>533</v>
      </c>
      <c r="B30" s="112">
        <f>SUM(B24:B29)</f>
        <v>6</v>
      </c>
      <c r="C30" s="112">
        <v>7</v>
      </c>
      <c r="D30" s="112">
        <v>9</v>
      </c>
      <c r="E30" s="112">
        <f>SUM(E24:E29)</f>
        <v>42</v>
      </c>
      <c r="F30" s="112">
        <v>41</v>
      </c>
      <c r="G30" s="112">
        <v>44</v>
      </c>
      <c r="H30" s="112">
        <f>SUM(H24:H29)</f>
        <v>62</v>
      </c>
      <c r="I30" s="112">
        <v>68</v>
      </c>
      <c r="J30" s="112">
        <v>70</v>
      </c>
      <c r="K30" s="112">
        <f>SUM(K24:K29)</f>
        <v>27</v>
      </c>
      <c r="L30" s="112">
        <v>24</v>
      </c>
      <c r="M30" s="112">
        <v>23</v>
      </c>
      <c r="N30" s="112">
        <f>SUM(N24:N29)</f>
        <v>9</v>
      </c>
      <c r="O30" s="112">
        <v>9</v>
      </c>
      <c r="P30" s="112">
        <v>9</v>
      </c>
      <c r="Q30" s="112">
        <f>SUM(Q24:Q29)</f>
        <v>7</v>
      </c>
      <c r="R30" s="112">
        <v>7</v>
      </c>
      <c r="S30" s="112">
        <v>9</v>
      </c>
      <c r="T30" s="196"/>
    </row>
    <row r="32" ht="11.25">
      <c r="B32" s="58"/>
    </row>
    <row r="33" spans="1:19" ht="11.25">
      <c r="A33" s="6"/>
      <c r="B33" s="8"/>
      <c r="C33" s="307"/>
      <c r="D33" s="8"/>
      <c r="E33" s="8"/>
      <c r="F33" s="8"/>
      <c r="G33" s="8"/>
      <c r="H33" s="8"/>
      <c r="I33" s="8"/>
      <c r="J33" s="8"/>
      <c r="K33" s="8"/>
      <c r="L33" s="8"/>
      <c r="M33" s="8"/>
      <c r="N33" s="8"/>
      <c r="O33" s="8"/>
      <c r="P33" s="8"/>
      <c r="Q33" s="8"/>
      <c r="R33" s="8"/>
      <c r="S33" s="8"/>
    </row>
    <row r="34" spans="1:2" ht="11.25">
      <c r="A34" s="7"/>
      <c r="B34" s="8"/>
    </row>
    <row r="35" ht="11.25">
      <c r="A35" s="7"/>
    </row>
    <row r="36" ht="11.25">
      <c r="A36" s="7"/>
    </row>
    <row r="37" ht="11.25">
      <c r="A37" s="7"/>
    </row>
  </sheetData>
  <mergeCells count="9">
    <mergeCell ref="A2:S2"/>
    <mergeCell ref="A3:K3"/>
    <mergeCell ref="Q3:S3"/>
    <mergeCell ref="N5:P5"/>
    <mergeCell ref="Q5:S5"/>
    <mergeCell ref="B5:D5"/>
    <mergeCell ref="E5:G5"/>
    <mergeCell ref="H5:J5"/>
    <mergeCell ref="K5:M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14.xml><?xml version="1.0" encoding="utf-8"?>
<worksheet xmlns="http://schemas.openxmlformats.org/spreadsheetml/2006/main" xmlns:r="http://schemas.openxmlformats.org/officeDocument/2006/relationships">
  <sheetPr codeName="Hoja13"/>
  <dimension ref="A2:X37"/>
  <sheetViews>
    <sheetView showGridLines="0" zoomScaleSheetLayoutView="100" workbookViewId="0" topLeftCell="A1">
      <selection activeCell="A1" sqref="A1"/>
    </sheetView>
  </sheetViews>
  <sheetFormatPr defaultColWidth="11.421875" defaultRowHeight="12.75"/>
  <cols>
    <col min="1" max="1" width="37.7109375" style="16" customWidth="1"/>
    <col min="2" max="3" width="7.7109375" style="16" customWidth="1"/>
    <col min="4" max="6" width="7.7109375" style="198" customWidth="1"/>
    <col min="7" max="12" width="7.7109375" style="199" customWidth="1"/>
    <col min="13" max="16" width="7.7109375" style="16" customWidth="1"/>
    <col min="17" max="24" width="5.7109375" style="1" customWidth="1"/>
    <col min="25" max="25" width="5.7109375" style="36" customWidth="1"/>
    <col min="26" max="16384" width="11.57421875" style="36" customWidth="1"/>
  </cols>
  <sheetData>
    <row r="1" ht="11.25" customHeight="1"/>
    <row r="2" spans="1:24" s="219" customFormat="1" ht="12.75" customHeight="1">
      <c r="A2" s="532"/>
      <c r="B2" s="532"/>
      <c r="C2" s="532"/>
      <c r="D2" s="532"/>
      <c r="E2" s="532"/>
      <c r="F2" s="532"/>
      <c r="G2" s="532"/>
      <c r="H2" s="532"/>
      <c r="I2" s="532"/>
      <c r="J2" s="532"/>
      <c r="K2" s="532"/>
      <c r="L2" s="201"/>
      <c r="M2" s="17"/>
      <c r="N2" s="17"/>
      <c r="O2" s="17"/>
      <c r="P2" s="17"/>
      <c r="Q2" s="17"/>
      <c r="R2" s="17"/>
      <c r="S2" s="17"/>
      <c r="T2" s="17"/>
      <c r="U2" s="17"/>
      <c r="V2" s="17"/>
      <c r="W2" s="17"/>
      <c r="X2" s="17"/>
    </row>
    <row r="3" spans="1:24" s="219" customFormat="1" ht="12.75" customHeight="1">
      <c r="A3" s="533" t="s">
        <v>162</v>
      </c>
      <c r="B3" s="533"/>
      <c r="C3" s="533"/>
      <c r="D3" s="533"/>
      <c r="E3" s="533"/>
      <c r="F3" s="533"/>
      <c r="G3" s="533"/>
      <c r="H3" s="533"/>
      <c r="I3" s="534"/>
      <c r="J3" s="534"/>
      <c r="K3" s="534"/>
      <c r="L3" s="202"/>
      <c r="M3" s="202"/>
      <c r="N3" s="202"/>
      <c r="O3" s="525" t="s">
        <v>163</v>
      </c>
      <c r="P3" s="525"/>
      <c r="Q3" s="17"/>
      <c r="R3" s="17"/>
      <c r="S3" s="17"/>
      <c r="T3" s="17"/>
      <c r="U3" s="17"/>
      <c r="V3" s="17"/>
      <c r="W3" s="17"/>
      <c r="X3" s="17"/>
    </row>
    <row r="4" spans="3:16" ht="9.75" customHeight="1">
      <c r="C4" s="198"/>
      <c r="E4" s="199"/>
      <c r="F4" s="199"/>
      <c r="I4" s="16"/>
      <c r="J4" s="16"/>
      <c r="K4" s="16"/>
      <c r="L4" s="16"/>
      <c r="M4" s="1"/>
      <c r="N4" s="1"/>
      <c r="O4" s="1"/>
      <c r="P4" s="1"/>
    </row>
    <row r="5" spans="1:16" ht="24" customHeight="1">
      <c r="A5" s="528" t="s">
        <v>524</v>
      </c>
      <c r="B5" s="530" t="s">
        <v>164</v>
      </c>
      <c r="C5" s="530"/>
      <c r="D5" s="530"/>
      <c r="E5" s="531" t="s">
        <v>165</v>
      </c>
      <c r="F5" s="531"/>
      <c r="G5" s="531"/>
      <c r="H5" s="531"/>
      <c r="I5" s="531"/>
      <c r="J5" s="531"/>
      <c r="K5" s="531"/>
      <c r="L5" s="531"/>
      <c r="M5" s="531"/>
      <c r="N5" s="531"/>
      <c r="O5" s="531"/>
      <c r="P5" s="531"/>
    </row>
    <row r="6" spans="1:16" ht="40.5" customHeight="1">
      <c r="A6" s="529"/>
      <c r="B6" s="531"/>
      <c r="C6" s="531"/>
      <c r="D6" s="531"/>
      <c r="E6" s="531" t="s">
        <v>166</v>
      </c>
      <c r="F6" s="531"/>
      <c r="G6" s="531"/>
      <c r="H6" s="531" t="s">
        <v>167</v>
      </c>
      <c r="I6" s="531"/>
      <c r="J6" s="531"/>
      <c r="K6" s="531" t="s">
        <v>168</v>
      </c>
      <c r="L6" s="531"/>
      <c r="M6" s="531"/>
      <c r="N6" s="531" t="s">
        <v>169</v>
      </c>
      <c r="O6" s="531"/>
      <c r="P6" s="531"/>
    </row>
    <row r="7" spans="1:16" ht="21" customHeight="1">
      <c r="A7" s="87"/>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row>
    <row r="8" spans="1:24" s="45" customFormat="1" ht="19.5" customHeight="1">
      <c r="A8" s="19" t="s">
        <v>468</v>
      </c>
      <c r="B8" s="114">
        <v>10.15</v>
      </c>
      <c r="C8" s="114">
        <v>10.157</v>
      </c>
      <c r="D8" s="114">
        <v>10.149</v>
      </c>
      <c r="E8" s="114">
        <v>16.778523489932887</v>
      </c>
      <c r="F8" s="114">
        <v>18.4</v>
      </c>
      <c r="G8" s="114">
        <v>18.588399720475195</v>
      </c>
      <c r="H8" s="114">
        <v>47.427293064876956</v>
      </c>
      <c r="I8" s="114">
        <v>47</v>
      </c>
      <c r="J8" s="114">
        <v>47.09993011879804</v>
      </c>
      <c r="K8" s="114">
        <v>30.350484712900823</v>
      </c>
      <c r="L8" s="114">
        <v>29.2</v>
      </c>
      <c r="M8" s="114">
        <v>29.140461215932913</v>
      </c>
      <c r="N8" s="114">
        <v>5.443698732289336</v>
      </c>
      <c r="O8" s="114">
        <v>5.4</v>
      </c>
      <c r="P8" s="114">
        <v>5.17120894479385</v>
      </c>
      <c r="Q8" s="16"/>
      <c r="R8" s="1"/>
      <c r="S8" s="1"/>
      <c r="T8" s="1"/>
      <c r="U8" s="1"/>
      <c r="V8" s="1"/>
      <c r="W8" s="1"/>
      <c r="X8" s="1"/>
    </row>
    <row r="9" spans="1:24" s="35" customFormat="1" ht="15" customHeight="1">
      <c r="A9" s="20" t="s">
        <v>469</v>
      </c>
      <c r="B9" s="66">
        <v>11.571428571428571</v>
      </c>
      <c r="C9" s="66">
        <v>11.933</v>
      </c>
      <c r="D9" s="66">
        <v>13.2</v>
      </c>
      <c r="E9" s="66">
        <v>12.962962962962962</v>
      </c>
      <c r="F9" s="66">
        <v>13.966480446927374</v>
      </c>
      <c r="G9" s="66">
        <v>14.646464646464647</v>
      </c>
      <c r="H9" s="66">
        <v>44.44444444444444</v>
      </c>
      <c r="I9" s="66">
        <v>45.81005586592179</v>
      </c>
      <c r="J9" s="66">
        <v>46.96969696969697</v>
      </c>
      <c r="K9" s="66">
        <v>35.18518518518518</v>
      </c>
      <c r="L9" s="66">
        <v>32.402234636871505</v>
      </c>
      <c r="M9" s="66">
        <v>29.292929292929294</v>
      </c>
      <c r="N9" s="66">
        <v>7.4074074074074066</v>
      </c>
      <c r="O9" s="66">
        <v>7.82122905027933</v>
      </c>
      <c r="P9" s="66">
        <v>9.090909090909092</v>
      </c>
      <c r="Q9" s="16"/>
      <c r="R9" s="1"/>
      <c r="S9" s="1"/>
      <c r="T9" s="1"/>
      <c r="U9" s="1"/>
      <c r="V9" s="1"/>
      <c r="W9" s="1"/>
      <c r="X9" s="1"/>
    </row>
    <row r="10" spans="1:24" s="35" customFormat="1" ht="15" customHeight="1">
      <c r="A10" s="20" t="s">
        <v>526</v>
      </c>
      <c r="B10" s="66">
        <v>11</v>
      </c>
      <c r="C10" s="66">
        <v>10.25</v>
      </c>
      <c r="D10" s="66">
        <v>10.059</v>
      </c>
      <c r="E10" s="66">
        <v>12.987012987012985</v>
      </c>
      <c r="F10" s="66">
        <v>15.853658536585366</v>
      </c>
      <c r="G10" s="66">
        <v>16.95906432748538</v>
      </c>
      <c r="H10" s="66">
        <v>57.7922077922078</v>
      </c>
      <c r="I10" s="66">
        <v>58.536585365853654</v>
      </c>
      <c r="J10" s="66">
        <v>52.63157894736842</v>
      </c>
      <c r="K10" s="66">
        <v>24.025974025974026</v>
      </c>
      <c r="L10" s="66">
        <v>19.51219512195122</v>
      </c>
      <c r="M10" s="66">
        <v>23.976608187134502</v>
      </c>
      <c r="N10" s="66">
        <v>5.194805194805195</v>
      </c>
      <c r="O10" s="66">
        <v>6.097560975609756</v>
      </c>
      <c r="P10" s="66">
        <v>6.432748538011696</v>
      </c>
      <c r="Q10" s="16"/>
      <c r="R10" s="1"/>
      <c r="S10" s="1"/>
      <c r="T10" s="1"/>
      <c r="U10" s="1"/>
      <c r="V10" s="1"/>
      <c r="W10" s="1"/>
      <c r="X10" s="1"/>
    </row>
    <row r="11" spans="1:24" s="35" customFormat="1" ht="15" customHeight="1">
      <c r="A11" s="20" t="s">
        <v>527</v>
      </c>
      <c r="B11" s="66">
        <v>12.153846153846153</v>
      </c>
      <c r="C11" s="66">
        <v>12.75</v>
      </c>
      <c r="D11" s="66">
        <v>13.545</v>
      </c>
      <c r="E11" s="66">
        <v>15.18987341772152</v>
      </c>
      <c r="F11" s="66">
        <v>16.99346405228758</v>
      </c>
      <c r="G11" s="66">
        <v>18.120805369127517</v>
      </c>
      <c r="H11" s="66">
        <v>50.63291139240506</v>
      </c>
      <c r="I11" s="66">
        <v>48.36601307189542</v>
      </c>
      <c r="J11" s="66">
        <v>50.33557046979866</v>
      </c>
      <c r="K11" s="66">
        <v>27.848101265822784</v>
      </c>
      <c r="L11" s="66">
        <v>28.104575163398692</v>
      </c>
      <c r="M11" s="66">
        <v>27.516778523489933</v>
      </c>
      <c r="N11" s="66">
        <v>6.329113924050633</v>
      </c>
      <c r="O11" s="66">
        <v>6.535947712418301</v>
      </c>
      <c r="P11" s="66">
        <v>4.026845637583892</v>
      </c>
      <c r="Q11" s="16"/>
      <c r="R11" s="1"/>
      <c r="S11" s="1"/>
      <c r="T11" s="1"/>
      <c r="U11" s="1"/>
      <c r="V11" s="1"/>
      <c r="W11" s="1"/>
      <c r="X11" s="1"/>
    </row>
    <row r="12" spans="1:24" s="35" customFormat="1" ht="15" customHeight="1">
      <c r="A12" s="20" t="s">
        <v>470</v>
      </c>
      <c r="B12" s="66">
        <v>9.222222222222221</v>
      </c>
      <c r="C12" s="66">
        <v>9.222</v>
      </c>
      <c r="D12" s="66">
        <v>9.111</v>
      </c>
      <c r="E12" s="66">
        <v>25.301204819277107</v>
      </c>
      <c r="F12" s="66">
        <v>27.710843373493976</v>
      </c>
      <c r="G12" s="66">
        <v>28.04878048780488</v>
      </c>
      <c r="H12" s="66">
        <v>36.144578313253014</v>
      </c>
      <c r="I12" s="66">
        <v>36.144578313253014</v>
      </c>
      <c r="J12" s="66">
        <v>35.36585365853659</v>
      </c>
      <c r="K12" s="66">
        <v>34.93975903614458</v>
      </c>
      <c r="L12" s="66">
        <v>31.32530120481928</v>
      </c>
      <c r="M12" s="66">
        <v>31.70731707317073</v>
      </c>
      <c r="N12" s="66">
        <v>3.614457831325301</v>
      </c>
      <c r="O12" s="66">
        <v>4.819277108433735</v>
      </c>
      <c r="P12" s="66">
        <v>4.878048780487805</v>
      </c>
      <c r="Q12" s="16"/>
      <c r="R12" s="1"/>
      <c r="S12" s="1"/>
      <c r="T12" s="1"/>
      <c r="U12" s="1"/>
      <c r="V12" s="1"/>
      <c r="W12" s="1"/>
      <c r="X12" s="1"/>
    </row>
    <row r="13" spans="1:24" s="35" customFormat="1" ht="15" customHeight="1">
      <c r="A13" s="20" t="s">
        <v>528</v>
      </c>
      <c r="B13" s="66">
        <v>7.846153846153846</v>
      </c>
      <c r="C13" s="66">
        <v>8.077</v>
      </c>
      <c r="D13" s="66">
        <v>7.867</v>
      </c>
      <c r="E13" s="66">
        <v>24.509803921568626</v>
      </c>
      <c r="F13" s="66">
        <v>26.666666666666668</v>
      </c>
      <c r="G13" s="66">
        <v>23.728813559322035</v>
      </c>
      <c r="H13" s="66">
        <v>35.294117647058826</v>
      </c>
      <c r="I13" s="66">
        <v>35.23809523809524</v>
      </c>
      <c r="J13" s="66">
        <v>41.52542372881356</v>
      </c>
      <c r="K13" s="66">
        <v>32.35294117647059</v>
      </c>
      <c r="L13" s="66">
        <v>31.428571428571427</v>
      </c>
      <c r="M13" s="66">
        <v>27.966101694915253</v>
      </c>
      <c r="N13" s="66">
        <v>7.8431372549019605</v>
      </c>
      <c r="O13" s="66">
        <v>6.666666666666667</v>
      </c>
      <c r="P13" s="66">
        <v>6.779661016949152</v>
      </c>
      <c r="Q13" s="16"/>
      <c r="R13" s="1"/>
      <c r="S13" s="1"/>
      <c r="T13" s="1"/>
      <c r="U13" s="1"/>
      <c r="V13" s="1"/>
      <c r="W13" s="1"/>
      <c r="X13" s="1"/>
    </row>
    <row r="14" spans="1:24" s="35" customFormat="1" ht="15" customHeight="1">
      <c r="A14" s="20" t="s">
        <v>471</v>
      </c>
      <c r="B14" s="66">
        <v>9.272727272727273</v>
      </c>
      <c r="C14" s="66">
        <v>9.455</v>
      </c>
      <c r="D14" s="66">
        <v>9.154</v>
      </c>
      <c r="E14" s="66">
        <v>16.666666666666664</v>
      </c>
      <c r="F14" s="66">
        <v>18.269230769230766</v>
      </c>
      <c r="G14" s="66">
        <v>20.168067226890756</v>
      </c>
      <c r="H14" s="66">
        <v>56.86274509803921</v>
      </c>
      <c r="I14" s="66">
        <v>52.88461538461539</v>
      </c>
      <c r="J14" s="66">
        <v>46.21848739495798</v>
      </c>
      <c r="K14" s="66">
        <v>23.52941176470588</v>
      </c>
      <c r="L14" s="66">
        <v>23.076923076923077</v>
      </c>
      <c r="M14" s="66">
        <v>29.411764705882355</v>
      </c>
      <c r="N14" s="66">
        <v>2.941176470588235</v>
      </c>
      <c r="O14" s="66">
        <v>5.769230769230769</v>
      </c>
      <c r="P14" s="66">
        <v>4.201680672268908</v>
      </c>
      <c r="Q14" s="16"/>
      <c r="R14" s="1"/>
      <c r="S14" s="1"/>
      <c r="T14" s="1"/>
      <c r="U14" s="1"/>
      <c r="V14" s="1"/>
      <c r="W14" s="1"/>
      <c r="X14" s="1"/>
    </row>
    <row r="15" spans="1:24" s="35" customFormat="1" ht="15" customHeight="1">
      <c r="A15" s="20" t="s">
        <v>529</v>
      </c>
      <c r="B15" s="66">
        <v>10.153846153846153</v>
      </c>
      <c r="C15" s="66">
        <v>9.538</v>
      </c>
      <c r="D15" s="66">
        <v>8.923</v>
      </c>
      <c r="E15" s="66">
        <v>19.696969696969695</v>
      </c>
      <c r="F15" s="66">
        <v>20.161290322580644</v>
      </c>
      <c r="G15" s="66">
        <v>22.413793103448278</v>
      </c>
      <c r="H15" s="66">
        <v>44.696969696969695</v>
      </c>
      <c r="I15" s="66">
        <v>42.74193548387097</v>
      </c>
      <c r="J15" s="66">
        <v>40.51724137931034</v>
      </c>
      <c r="K15" s="66">
        <v>31.818181818181817</v>
      </c>
      <c r="L15" s="66">
        <v>34.67741935483871</v>
      </c>
      <c r="M15" s="66">
        <v>34.48275862068966</v>
      </c>
      <c r="N15" s="66">
        <v>3.787878787878788</v>
      </c>
      <c r="O15" s="66">
        <v>2.4193548387096775</v>
      </c>
      <c r="P15" s="66">
        <v>2.586206896551724</v>
      </c>
      <c r="Q15" s="16"/>
      <c r="R15" s="1"/>
      <c r="S15" s="1"/>
      <c r="T15" s="1"/>
      <c r="U15" s="1"/>
      <c r="V15" s="1"/>
      <c r="W15" s="1"/>
      <c r="X15" s="1"/>
    </row>
    <row r="16" spans="1:24" s="35" customFormat="1" ht="15" customHeight="1">
      <c r="A16" s="20" t="s">
        <v>472</v>
      </c>
      <c r="B16" s="66">
        <v>11.4</v>
      </c>
      <c r="C16" s="66">
        <v>11.857</v>
      </c>
      <c r="D16" s="66">
        <v>11.857</v>
      </c>
      <c r="E16" s="66">
        <v>14.035087719298245</v>
      </c>
      <c r="F16" s="66">
        <v>16.867469879518072</v>
      </c>
      <c r="G16" s="66">
        <v>17.46987951807229</v>
      </c>
      <c r="H16" s="66">
        <v>46.198830409356724</v>
      </c>
      <c r="I16" s="66">
        <v>45.78313253012048</v>
      </c>
      <c r="J16" s="66">
        <v>44.57831325301205</v>
      </c>
      <c r="K16" s="66">
        <v>36.25730994152047</v>
      </c>
      <c r="L16" s="66">
        <v>36.144578313253014</v>
      </c>
      <c r="M16" s="66">
        <v>36.144578313253014</v>
      </c>
      <c r="N16" s="66">
        <v>3.508771929824561</v>
      </c>
      <c r="O16" s="66">
        <v>1.2048192771084338</v>
      </c>
      <c r="P16" s="66">
        <v>1.8072289156626504</v>
      </c>
      <c r="Q16" s="16"/>
      <c r="R16" s="1"/>
      <c r="S16" s="1"/>
      <c r="T16" s="1"/>
      <c r="U16" s="1"/>
      <c r="V16" s="1"/>
      <c r="W16" s="1"/>
      <c r="X16" s="1"/>
    </row>
    <row r="17" spans="1:24" s="35" customFormat="1" ht="15" customHeight="1">
      <c r="A17" s="20" t="s">
        <v>473</v>
      </c>
      <c r="B17" s="66">
        <v>16.2</v>
      </c>
      <c r="C17" s="66">
        <v>16.2</v>
      </c>
      <c r="D17" s="66">
        <v>14.429</v>
      </c>
      <c r="E17" s="66">
        <v>11.11111111111111</v>
      </c>
      <c r="F17" s="66">
        <v>9.876543209876543</v>
      </c>
      <c r="G17" s="66">
        <v>10.891089108910892</v>
      </c>
      <c r="H17" s="66">
        <v>58.0246913580247</v>
      </c>
      <c r="I17" s="66">
        <v>60.49382716049383</v>
      </c>
      <c r="J17" s="66">
        <v>58.415841584158414</v>
      </c>
      <c r="K17" s="66">
        <v>27.160493827160494</v>
      </c>
      <c r="L17" s="66">
        <v>24.691358024691358</v>
      </c>
      <c r="M17" s="66">
        <v>25.742574257425744</v>
      </c>
      <c r="N17" s="66">
        <v>3.7037037037037033</v>
      </c>
      <c r="O17" s="66">
        <v>4.938271604938271</v>
      </c>
      <c r="P17" s="66">
        <v>4.9504950495049505</v>
      </c>
      <c r="Q17" s="16"/>
      <c r="R17" s="1"/>
      <c r="S17" s="1"/>
      <c r="T17" s="1"/>
      <c r="U17" s="1"/>
      <c r="V17" s="1"/>
      <c r="W17" s="1"/>
      <c r="X17" s="1"/>
    </row>
    <row r="18" spans="1:24" s="35" customFormat="1" ht="15" customHeight="1">
      <c r="A18" s="20" t="s">
        <v>530</v>
      </c>
      <c r="B18" s="66">
        <v>7.84</v>
      </c>
      <c r="C18" s="66">
        <v>7.769</v>
      </c>
      <c r="D18" s="66">
        <v>7.815</v>
      </c>
      <c r="E18" s="66">
        <v>19.387755102040817</v>
      </c>
      <c r="F18" s="66">
        <v>21.287128712871286</v>
      </c>
      <c r="G18" s="66">
        <v>18.95734597156398</v>
      </c>
      <c r="H18" s="66">
        <v>43.87755102040816</v>
      </c>
      <c r="I18" s="66">
        <v>43.56435643564357</v>
      </c>
      <c r="J18" s="66">
        <v>48.81516587677725</v>
      </c>
      <c r="K18" s="66">
        <v>29.081632653061224</v>
      </c>
      <c r="L18" s="66">
        <v>28.71287128712871</v>
      </c>
      <c r="M18" s="66">
        <v>27.014218009478675</v>
      </c>
      <c r="N18" s="66">
        <v>7.653061224489796</v>
      </c>
      <c r="O18" s="66">
        <v>6.435643564356436</v>
      </c>
      <c r="P18" s="66">
        <v>5.213270142180095</v>
      </c>
      <c r="Q18" s="16"/>
      <c r="R18" s="1"/>
      <c r="S18" s="1"/>
      <c r="T18" s="1"/>
      <c r="U18" s="1"/>
      <c r="V18" s="1"/>
      <c r="W18" s="1"/>
      <c r="X18" s="1"/>
    </row>
    <row r="19" spans="1:24" s="45" customFormat="1" ht="19.5" customHeight="1">
      <c r="A19" s="21" t="s">
        <v>474</v>
      </c>
      <c r="B19" s="68">
        <v>12.238095238095237</v>
      </c>
      <c r="C19" s="68">
        <v>12.091</v>
      </c>
      <c r="D19" s="68">
        <v>11.87</v>
      </c>
      <c r="E19" s="68">
        <v>17.898832684824903</v>
      </c>
      <c r="F19" s="68">
        <v>17.7</v>
      </c>
      <c r="G19" s="68">
        <v>18.315018315018314</v>
      </c>
      <c r="H19" s="68">
        <v>38.91050583657588</v>
      </c>
      <c r="I19" s="68">
        <v>38.3</v>
      </c>
      <c r="J19" s="68">
        <v>39.1941391941392</v>
      </c>
      <c r="K19" s="68">
        <v>35.797665369649806</v>
      </c>
      <c r="L19" s="68">
        <v>37.2</v>
      </c>
      <c r="M19" s="68">
        <v>35.53113553113553</v>
      </c>
      <c r="N19" s="68">
        <v>7.392996108949417</v>
      </c>
      <c r="O19" s="68">
        <v>6.8</v>
      </c>
      <c r="P19" s="68">
        <v>6.95970695970696</v>
      </c>
      <c r="Q19" s="16"/>
      <c r="R19" s="1"/>
      <c r="S19" s="1"/>
      <c r="T19" s="1"/>
      <c r="U19" s="1"/>
      <c r="V19" s="1"/>
      <c r="W19" s="1"/>
      <c r="X19" s="1"/>
    </row>
    <row r="20" spans="1:24" s="35" customFormat="1" ht="15" customHeight="1">
      <c r="A20" s="20" t="s">
        <v>531</v>
      </c>
      <c r="B20" s="66">
        <v>14.375</v>
      </c>
      <c r="C20" s="66">
        <v>13.778</v>
      </c>
      <c r="D20" s="66">
        <v>13.4</v>
      </c>
      <c r="E20" s="66">
        <v>20</v>
      </c>
      <c r="F20" s="66">
        <v>18.548387096774192</v>
      </c>
      <c r="G20" s="66">
        <v>18.65671641791045</v>
      </c>
      <c r="H20" s="66">
        <v>20.869565217391305</v>
      </c>
      <c r="I20" s="66">
        <v>22.58064516129032</v>
      </c>
      <c r="J20" s="66">
        <v>26.865671641791046</v>
      </c>
      <c r="K20" s="66">
        <v>50.43478260869565</v>
      </c>
      <c r="L20" s="66">
        <v>51.61290322580645</v>
      </c>
      <c r="M20" s="66">
        <v>47.01492537313433</v>
      </c>
      <c r="N20" s="66">
        <v>8.695652173913043</v>
      </c>
      <c r="O20" s="66">
        <v>7.258064516129033</v>
      </c>
      <c r="P20" s="66">
        <v>7.462686567164178</v>
      </c>
      <c r="Q20" s="16"/>
      <c r="R20" s="1"/>
      <c r="S20" s="1"/>
      <c r="T20" s="1"/>
      <c r="U20" s="1"/>
      <c r="V20" s="1"/>
      <c r="W20" s="1"/>
      <c r="X20" s="1"/>
    </row>
    <row r="21" spans="1:24" s="35" customFormat="1" ht="15" customHeight="1">
      <c r="A21" s="20" t="s">
        <v>475</v>
      </c>
      <c r="B21" s="66">
        <v>19</v>
      </c>
      <c r="C21" s="66">
        <v>19</v>
      </c>
      <c r="D21" s="66">
        <v>19</v>
      </c>
      <c r="E21" s="66">
        <v>21.052631578947366</v>
      </c>
      <c r="F21" s="66">
        <v>23.684210526315788</v>
      </c>
      <c r="G21" s="66">
        <v>28.947368421052634</v>
      </c>
      <c r="H21" s="66">
        <v>60.526315789473685</v>
      </c>
      <c r="I21" s="66">
        <v>57.89473684210527</v>
      </c>
      <c r="J21" s="66">
        <v>52.63157894736842</v>
      </c>
      <c r="K21" s="66">
        <v>18.421052631578945</v>
      </c>
      <c r="L21" s="66">
        <v>18.421052631578945</v>
      </c>
      <c r="M21" s="66">
        <v>18.421052631578945</v>
      </c>
      <c r="N21" s="66">
        <v>0</v>
      </c>
      <c r="O21" s="66">
        <v>0</v>
      </c>
      <c r="P21" s="66">
        <v>0</v>
      </c>
      <c r="Q21" s="16"/>
      <c r="R21" s="1"/>
      <c r="S21" s="1"/>
      <c r="T21" s="1"/>
      <c r="U21" s="1"/>
      <c r="V21" s="1"/>
      <c r="W21" s="1"/>
      <c r="X21" s="1"/>
    </row>
    <row r="22" spans="1:24" s="35" customFormat="1" ht="15" customHeight="1">
      <c r="A22" s="20" t="s">
        <v>532</v>
      </c>
      <c r="B22" s="66">
        <v>9.454545454545455</v>
      </c>
      <c r="C22" s="66">
        <v>9.455</v>
      </c>
      <c r="D22" s="66">
        <v>9.182</v>
      </c>
      <c r="E22" s="66">
        <v>14.423076923076922</v>
      </c>
      <c r="F22" s="66">
        <v>14.423076923076922</v>
      </c>
      <c r="G22" s="66">
        <v>13.861386138613863</v>
      </c>
      <c r="H22" s="66">
        <v>50.96153846153846</v>
      </c>
      <c r="I22" s="66">
        <v>50</v>
      </c>
      <c r="J22" s="66">
        <v>50.495049504950494</v>
      </c>
      <c r="K22" s="66">
        <v>25.961538461538463</v>
      </c>
      <c r="L22" s="66">
        <v>26.923076923076923</v>
      </c>
      <c r="M22" s="66">
        <v>26.732673267326735</v>
      </c>
      <c r="N22" s="66">
        <v>8.653846153846153</v>
      </c>
      <c r="O22" s="66">
        <v>8.653846153846153</v>
      </c>
      <c r="P22" s="66">
        <v>8.91089108910891</v>
      </c>
      <c r="Q22" s="16"/>
      <c r="R22" s="1"/>
      <c r="S22" s="1"/>
      <c r="T22" s="1"/>
      <c r="U22" s="1"/>
      <c r="V22" s="1"/>
      <c r="W22" s="1"/>
      <c r="X22" s="1"/>
    </row>
    <row r="23" spans="1:17" ht="19.5" customHeight="1">
      <c r="A23" s="22" t="s">
        <v>533</v>
      </c>
      <c r="B23" s="70">
        <v>10.444444444444445</v>
      </c>
      <c r="C23" s="70">
        <v>10.429</v>
      </c>
      <c r="D23" s="70">
        <v>10.39</v>
      </c>
      <c r="E23" s="70">
        <v>16.958698372966207</v>
      </c>
      <c r="F23" s="70">
        <v>18.315918869084204</v>
      </c>
      <c r="G23" s="70">
        <v>18.544600938967136</v>
      </c>
      <c r="H23" s="70">
        <v>46.057571964956196</v>
      </c>
      <c r="I23" s="70">
        <v>45.605408727719734</v>
      </c>
      <c r="J23" s="70">
        <v>45.83333333333333</v>
      </c>
      <c r="K23" s="70">
        <v>31.22653316645807</v>
      </c>
      <c r="L23" s="70">
        <v>30.48555623847572</v>
      </c>
      <c r="M23" s="70">
        <v>30.164319248826292</v>
      </c>
      <c r="N23" s="70">
        <v>5.7571964956195245</v>
      </c>
      <c r="O23" s="70">
        <v>5.593116164720344</v>
      </c>
      <c r="P23" s="70">
        <v>5.457746478873239</v>
      </c>
      <c r="Q23" s="16"/>
    </row>
    <row r="24" spans="1:17" ht="19.5" customHeight="1">
      <c r="A24" s="23" t="s">
        <v>478</v>
      </c>
      <c r="B24" s="361"/>
      <c r="C24" s="361"/>
      <c r="D24" s="361"/>
      <c r="E24" s="361"/>
      <c r="F24" s="361"/>
      <c r="G24" s="361"/>
      <c r="H24" s="361"/>
      <c r="I24" s="361"/>
      <c r="J24" s="361"/>
      <c r="K24" s="361"/>
      <c r="L24" s="361"/>
      <c r="M24" s="361"/>
      <c r="N24" s="361"/>
      <c r="O24" s="361"/>
      <c r="P24" s="361"/>
      <c r="Q24" s="16"/>
    </row>
    <row r="25" spans="1:17" ht="15" customHeight="1">
      <c r="A25" s="20" t="s">
        <v>534</v>
      </c>
      <c r="B25" s="66">
        <v>14.342857142857143</v>
      </c>
      <c r="C25" s="66">
        <v>14.412</v>
      </c>
      <c r="D25" s="66">
        <v>14.486</v>
      </c>
      <c r="E25" s="66">
        <v>15.936254980079681</v>
      </c>
      <c r="F25" s="66">
        <v>16.93877551020408</v>
      </c>
      <c r="G25" s="66">
        <v>17.357001972386588</v>
      </c>
      <c r="H25" s="66">
        <v>38.84462151394422</v>
      </c>
      <c r="I25" s="66">
        <v>38.36734693877551</v>
      </c>
      <c r="J25" s="66">
        <v>40.03944773175542</v>
      </c>
      <c r="K25" s="66">
        <v>40.23904382470119</v>
      </c>
      <c r="L25" s="66">
        <v>40.40816326530612</v>
      </c>
      <c r="M25" s="66">
        <v>37.278106508875744</v>
      </c>
      <c r="N25" s="66">
        <v>4.9800796812749</v>
      </c>
      <c r="O25" s="66">
        <v>4.285714285714286</v>
      </c>
      <c r="P25" s="66">
        <v>5.325443786982249</v>
      </c>
      <c r="Q25" s="16"/>
    </row>
    <row r="26" spans="1:17" ht="15" customHeight="1">
      <c r="A26" s="20" t="s">
        <v>535</v>
      </c>
      <c r="B26" s="66"/>
      <c r="C26" s="66"/>
      <c r="D26" s="66"/>
      <c r="E26" s="66"/>
      <c r="F26" s="66"/>
      <c r="G26" s="66"/>
      <c r="H26" s="66"/>
      <c r="I26" s="66"/>
      <c r="J26" s="66"/>
      <c r="K26" s="66"/>
      <c r="L26" s="66"/>
      <c r="M26" s="66"/>
      <c r="N26" s="66"/>
      <c r="O26" s="66"/>
      <c r="P26" s="66"/>
      <c r="Q26" s="16"/>
    </row>
    <row r="27" spans="1:17" ht="15" customHeight="1">
      <c r="A27" s="24" t="s">
        <v>479</v>
      </c>
      <c r="B27" s="66">
        <v>11.142857142857142</v>
      </c>
      <c r="C27" s="66">
        <v>11</v>
      </c>
      <c r="D27" s="66">
        <v>12.2</v>
      </c>
      <c r="E27" s="66">
        <v>18.58974358974359</v>
      </c>
      <c r="F27" s="66">
        <v>19.480519480519483</v>
      </c>
      <c r="G27" s="66">
        <v>16.939890710382514</v>
      </c>
      <c r="H27" s="66">
        <v>48.07692307692308</v>
      </c>
      <c r="I27" s="66">
        <v>50.649350649350644</v>
      </c>
      <c r="J27" s="66">
        <v>55.19125683060109</v>
      </c>
      <c r="K27" s="66">
        <v>28.205128205128204</v>
      </c>
      <c r="L27" s="66">
        <v>25.324675324675322</v>
      </c>
      <c r="M27" s="66">
        <v>24.043715846994534</v>
      </c>
      <c r="N27" s="66">
        <v>5.128205128205128</v>
      </c>
      <c r="O27" s="66">
        <v>4.545454545454546</v>
      </c>
      <c r="P27" s="66">
        <v>3.825136612021858</v>
      </c>
      <c r="Q27" s="16"/>
    </row>
    <row r="28" spans="1:17" ht="15" customHeight="1">
      <c r="A28" s="24" t="s">
        <v>480</v>
      </c>
      <c r="B28" s="66">
        <v>10.866666666666667</v>
      </c>
      <c r="C28" s="66">
        <v>10.647</v>
      </c>
      <c r="D28" s="66">
        <v>10.786</v>
      </c>
      <c r="E28" s="66">
        <v>14.11042944785276</v>
      </c>
      <c r="F28" s="66">
        <v>17.365269461077844</v>
      </c>
      <c r="G28" s="66">
        <v>18.543046357615893</v>
      </c>
      <c r="H28" s="66">
        <v>54.601226993865026</v>
      </c>
      <c r="I28" s="66">
        <v>44.31137724550898</v>
      </c>
      <c r="J28" s="66">
        <v>45.033112582781456</v>
      </c>
      <c r="K28" s="66">
        <v>28.834355828220858</v>
      </c>
      <c r="L28" s="66">
        <v>31.736526946107784</v>
      </c>
      <c r="M28" s="66">
        <v>31.788079470198678</v>
      </c>
      <c r="N28" s="66">
        <v>2.4539877300613497</v>
      </c>
      <c r="O28" s="66">
        <v>6.58682634730539</v>
      </c>
      <c r="P28" s="66">
        <v>4.635761589403973</v>
      </c>
      <c r="Q28" s="16"/>
    </row>
    <row r="29" spans="1:17" ht="15" customHeight="1">
      <c r="A29" s="24" t="s">
        <v>481</v>
      </c>
      <c r="B29" s="66">
        <v>10.823529411764707</v>
      </c>
      <c r="C29" s="66">
        <v>11.167</v>
      </c>
      <c r="D29" s="66">
        <v>10.407</v>
      </c>
      <c r="E29" s="66">
        <v>16.304347826086957</v>
      </c>
      <c r="F29" s="66">
        <v>17.16417910447761</v>
      </c>
      <c r="G29" s="66">
        <v>18.505338078291814</v>
      </c>
      <c r="H29" s="66">
        <v>47.82608695652174</v>
      </c>
      <c r="I29" s="66">
        <v>51.11940298507462</v>
      </c>
      <c r="J29" s="66">
        <v>49.46619217081851</v>
      </c>
      <c r="K29" s="66">
        <v>30.978260869565215</v>
      </c>
      <c r="L29" s="66">
        <v>27.238805970149254</v>
      </c>
      <c r="M29" s="66">
        <v>28.825622775800714</v>
      </c>
      <c r="N29" s="66">
        <v>4.891304347826087</v>
      </c>
      <c r="O29" s="66">
        <v>4.477611940298507</v>
      </c>
      <c r="P29" s="66">
        <v>3.202846975088968</v>
      </c>
      <c r="Q29" s="16"/>
    </row>
    <row r="30" spans="1:17" ht="15" customHeight="1">
      <c r="A30" s="24" t="s">
        <v>482</v>
      </c>
      <c r="B30" s="66">
        <v>8.23611111111111</v>
      </c>
      <c r="C30" s="66">
        <v>7.97</v>
      </c>
      <c r="D30" s="66">
        <v>7.973</v>
      </c>
      <c r="E30" s="66">
        <v>18.381112984822934</v>
      </c>
      <c r="F30" s="66">
        <v>20.072992700729927</v>
      </c>
      <c r="G30" s="66">
        <v>20.103092783505154</v>
      </c>
      <c r="H30" s="66">
        <v>48.735244519392914</v>
      </c>
      <c r="I30" s="66">
        <v>48.35766423357664</v>
      </c>
      <c r="J30" s="66">
        <v>46.391752577319586</v>
      </c>
      <c r="K30" s="66">
        <v>25.126475548060707</v>
      </c>
      <c r="L30" s="66">
        <v>24.27007299270073</v>
      </c>
      <c r="M30" s="66">
        <v>26.11683848797251</v>
      </c>
      <c r="N30" s="66">
        <v>7.75716694772344</v>
      </c>
      <c r="O30" s="66">
        <v>7.2992700729927</v>
      </c>
      <c r="P30" s="66">
        <v>7.3883161512027495</v>
      </c>
      <c r="Q30" s="16"/>
    </row>
    <row r="31" spans="1:17" ht="19.5" customHeight="1">
      <c r="A31" s="22" t="s">
        <v>533</v>
      </c>
      <c r="B31" s="70">
        <v>10.444444444444445</v>
      </c>
      <c r="C31" s="70">
        <v>10.429</v>
      </c>
      <c r="D31" s="70">
        <v>10.39</v>
      </c>
      <c r="E31" s="70">
        <v>16.958698372966207</v>
      </c>
      <c r="F31" s="70">
        <v>18.315918869084204</v>
      </c>
      <c r="G31" s="70">
        <v>18.544600938967136</v>
      </c>
      <c r="H31" s="70">
        <v>46.057571964956196</v>
      </c>
      <c r="I31" s="70">
        <v>45.605408727719734</v>
      </c>
      <c r="J31" s="70">
        <v>45.83333333333333</v>
      </c>
      <c r="K31" s="70">
        <v>31.22653316645807</v>
      </c>
      <c r="L31" s="70">
        <v>30.48555623847572</v>
      </c>
      <c r="M31" s="70">
        <v>30.164319248826292</v>
      </c>
      <c r="N31" s="70">
        <v>5.7571964956195245</v>
      </c>
      <c r="O31" s="70">
        <v>5.593116164720344</v>
      </c>
      <c r="P31" s="70">
        <v>5.457746478873239</v>
      </c>
      <c r="Q31" s="16"/>
    </row>
    <row r="32" spans="1:16" ht="11.25">
      <c r="A32" s="1" t="s">
        <v>58</v>
      </c>
      <c r="B32" s="1"/>
      <c r="C32" s="25"/>
      <c r="D32" s="6"/>
      <c r="E32" s="6"/>
      <c r="F32" s="6"/>
      <c r="G32" s="6"/>
      <c r="H32" s="6"/>
      <c r="I32" s="6"/>
      <c r="J32" s="1"/>
      <c r="K32" s="1"/>
      <c r="L32" s="25"/>
      <c r="M32" s="25"/>
      <c r="N32" s="1"/>
      <c r="O32" s="1"/>
      <c r="P32" s="1"/>
    </row>
    <row r="33" spans="4:12" ht="11.25">
      <c r="D33" s="16"/>
      <c r="E33" s="16"/>
      <c r="F33" s="16"/>
      <c r="G33" s="16"/>
      <c r="H33" s="16"/>
      <c r="I33" s="16"/>
      <c r="J33" s="16"/>
      <c r="K33" s="16"/>
      <c r="L33" s="16"/>
    </row>
    <row r="34" spans="4:12" ht="11.25">
      <c r="D34" s="16"/>
      <c r="E34" s="16"/>
      <c r="F34" s="16"/>
      <c r="G34" s="16"/>
      <c r="H34" s="16"/>
      <c r="I34" s="16"/>
      <c r="J34" s="16"/>
      <c r="K34" s="16"/>
      <c r="L34" s="16"/>
    </row>
    <row r="35" spans="4:11" ht="11.25">
      <c r="D35" s="16"/>
      <c r="E35" s="16"/>
      <c r="F35" s="16"/>
      <c r="G35" s="16"/>
      <c r="H35" s="16"/>
      <c r="I35" s="16"/>
      <c r="J35" s="16"/>
      <c r="K35" s="16"/>
    </row>
    <row r="36" spans="4:11" ht="11.25">
      <c r="D36" s="16"/>
      <c r="E36" s="16"/>
      <c r="F36" s="16"/>
      <c r="G36" s="16"/>
      <c r="H36" s="16"/>
      <c r="I36" s="16"/>
      <c r="J36" s="16"/>
      <c r="K36" s="16"/>
    </row>
    <row r="37" spans="4:11" ht="11.25">
      <c r="D37" s="16"/>
      <c r="E37" s="16"/>
      <c r="F37" s="16"/>
      <c r="G37" s="16"/>
      <c r="H37" s="16"/>
      <c r="I37" s="16"/>
      <c r="J37" s="16"/>
      <c r="K37" s="16"/>
    </row>
  </sheetData>
  <mergeCells count="10">
    <mergeCell ref="A5:A6"/>
    <mergeCell ref="B5:D6"/>
    <mergeCell ref="E5:P5"/>
    <mergeCell ref="A2:K2"/>
    <mergeCell ref="K6:M6"/>
    <mergeCell ref="N6:P6"/>
    <mergeCell ref="E6:G6"/>
    <mergeCell ref="H6:J6"/>
    <mergeCell ref="A3:K3"/>
    <mergeCell ref="O3:P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5.xml><?xml version="1.0" encoding="utf-8"?>
<worksheet xmlns="http://schemas.openxmlformats.org/spreadsheetml/2006/main" xmlns:r="http://schemas.openxmlformats.org/officeDocument/2006/relationships">
  <sheetPr codeName="Hoja14"/>
  <dimension ref="A2:AB37"/>
  <sheetViews>
    <sheetView showGridLines="0" zoomScaleSheetLayoutView="100" workbookViewId="0" topLeftCell="A1">
      <selection activeCell="A1" sqref="A1"/>
    </sheetView>
  </sheetViews>
  <sheetFormatPr defaultColWidth="11.421875" defaultRowHeight="12.75"/>
  <cols>
    <col min="1" max="1" width="37.7109375" style="1" customWidth="1"/>
    <col min="2" max="6" width="5.57421875" style="1" customWidth="1"/>
    <col min="7" max="7" width="5.57421875" style="25" customWidth="1"/>
    <col min="8" max="16" width="5.57421875" style="6" customWidth="1"/>
    <col min="17" max="19" width="5.57421875" style="1" customWidth="1"/>
    <col min="20" max="22" width="5.57421875" style="25" customWidth="1"/>
    <col min="23" max="25" width="5.57421875" style="1" customWidth="1"/>
    <col min="26" max="28" width="5.28125" style="1" customWidth="1"/>
    <col min="29" max="29" width="8.421875" style="1" customWidth="1"/>
    <col min="30" max="30" width="11.28125" style="1" customWidth="1"/>
    <col min="31" max="31" width="8.421875" style="1" customWidth="1"/>
    <col min="32" max="16384" width="11.57421875" style="1" customWidth="1"/>
  </cols>
  <sheetData>
    <row r="1" ht="16.5" customHeight="1"/>
    <row r="2" spans="1:16" s="17" customFormat="1" ht="13.5" customHeight="1">
      <c r="A2" s="505"/>
      <c r="B2" s="505"/>
      <c r="C2" s="505"/>
      <c r="D2" s="505"/>
      <c r="E2" s="505"/>
      <c r="F2" s="505"/>
      <c r="G2" s="505"/>
      <c r="H2" s="505"/>
      <c r="I2" s="505"/>
      <c r="J2" s="505"/>
      <c r="K2" s="505"/>
      <c r="L2" s="61"/>
      <c r="O2" s="205"/>
      <c r="P2" s="205"/>
    </row>
    <row r="3" spans="1:25" s="17" customFormat="1" ht="24.75" customHeight="1">
      <c r="A3" s="506" t="s">
        <v>170</v>
      </c>
      <c r="B3" s="506"/>
      <c r="C3" s="506"/>
      <c r="D3" s="506"/>
      <c r="E3" s="506"/>
      <c r="F3" s="506"/>
      <c r="G3" s="506"/>
      <c r="H3" s="506"/>
      <c r="I3" s="507"/>
      <c r="J3" s="507"/>
      <c r="K3" s="507"/>
      <c r="L3" s="507"/>
      <c r="M3" s="507"/>
      <c r="N3" s="507"/>
      <c r="O3" s="507"/>
      <c r="P3" s="507"/>
      <c r="Q3" s="507"/>
      <c r="R3" s="507"/>
      <c r="S3" s="507"/>
      <c r="T3" s="507"/>
      <c r="U3" s="186"/>
      <c r="V3" s="186"/>
      <c r="W3" s="186"/>
      <c r="X3" s="186"/>
      <c r="Y3" s="26" t="s">
        <v>171</v>
      </c>
    </row>
    <row r="4" spans="6:22" ht="3.75" customHeight="1">
      <c r="F4" s="25"/>
      <c r="G4" s="6"/>
      <c r="M4" s="1"/>
      <c r="N4" s="1"/>
      <c r="O4" s="25"/>
      <c r="P4" s="25"/>
      <c r="T4" s="1"/>
      <c r="U4" s="1"/>
      <c r="V4" s="1"/>
    </row>
    <row r="5" spans="1:25" s="25" customFormat="1" ht="26.25" customHeight="1">
      <c r="A5" s="485" t="s">
        <v>524</v>
      </c>
      <c r="B5" s="466" t="s">
        <v>489</v>
      </c>
      <c r="C5" s="466"/>
      <c r="D5" s="466"/>
      <c r="E5" s="466"/>
      <c r="F5" s="466"/>
      <c r="G5" s="466"/>
      <c r="H5" s="466" t="s">
        <v>490</v>
      </c>
      <c r="I5" s="466"/>
      <c r="J5" s="466"/>
      <c r="K5" s="466"/>
      <c r="L5" s="466"/>
      <c r="M5" s="466"/>
      <c r="N5" s="466" t="s">
        <v>491</v>
      </c>
      <c r="O5" s="466"/>
      <c r="P5" s="466"/>
      <c r="Q5" s="466"/>
      <c r="R5" s="466"/>
      <c r="S5" s="466"/>
      <c r="T5" s="466" t="s">
        <v>492</v>
      </c>
      <c r="U5" s="466"/>
      <c r="V5" s="466"/>
      <c r="W5" s="466"/>
      <c r="X5" s="466"/>
      <c r="Y5" s="466"/>
    </row>
    <row r="6" spans="1:25" s="25" customFormat="1" ht="43.5" customHeight="1">
      <c r="A6" s="467"/>
      <c r="B6" s="535" t="s">
        <v>50</v>
      </c>
      <c r="C6" s="535"/>
      <c r="D6" s="535"/>
      <c r="E6" s="535" t="s">
        <v>172</v>
      </c>
      <c r="F6" s="535"/>
      <c r="G6" s="535"/>
      <c r="H6" s="535" t="s">
        <v>50</v>
      </c>
      <c r="I6" s="535"/>
      <c r="J6" s="535"/>
      <c r="K6" s="535" t="s">
        <v>173</v>
      </c>
      <c r="L6" s="535"/>
      <c r="M6" s="535"/>
      <c r="N6" s="535" t="s">
        <v>50</v>
      </c>
      <c r="O6" s="535"/>
      <c r="P6" s="535"/>
      <c r="Q6" s="535" t="s">
        <v>174</v>
      </c>
      <c r="R6" s="535"/>
      <c r="S6" s="535"/>
      <c r="T6" s="535" t="s">
        <v>50</v>
      </c>
      <c r="U6" s="535"/>
      <c r="V6" s="535"/>
      <c r="W6" s="535" t="s">
        <v>175</v>
      </c>
      <c r="X6" s="535"/>
      <c r="Y6" s="535"/>
    </row>
    <row r="7" spans="1:25" s="25" customFormat="1" ht="22.5" customHeight="1">
      <c r="A7" s="206"/>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18">
        <v>2010</v>
      </c>
      <c r="U7" s="18">
        <v>2009</v>
      </c>
      <c r="V7" s="18">
        <v>2008</v>
      </c>
      <c r="W7" s="18">
        <v>2010</v>
      </c>
      <c r="X7" s="18">
        <v>2009</v>
      </c>
      <c r="Y7" s="18">
        <v>2008</v>
      </c>
    </row>
    <row r="8" spans="1:26" s="4" customFormat="1" ht="15" customHeight="1">
      <c r="A8" s="19" t="s">
        <v>468</v>
      </c>
      <c r="B8" s="362">
        <v>225</v>
      </c>
      <c r="C8" s="362">
        <v>251</v>
      </c>
      <c r="D8" s="362">
        <v>266</v>
      </c>
      <c r="E8" s="363">
        <v>4.444444444444445</v>
      </c>
      <c r="F8" s="363">
        <v>3.5856573705179287</v>
      </c>
      <c r="G8" s="363">
        <v>3.3834586466165413</v>
      </c>
      <c r="H8" s="362">
        <v>636</v>
      </c>
      <c r="I8" s="362">
        <v>640</v>
      </c>
      <c r="J8" s="362">
        <v>674</v>
      </c>
      <c r="K8" s="363">
        <v>9.119496855345911</v>
      </c>
      <c r="L8" s="363">
        <v>9.53125</v>
      </c>
      <c r="M8" s="363">
        <v>8.902077151335313</v>
      </c>
      <c r="N8" s="362">
        <v>407</v>
      </c>
      <c r="O8" s="362">
        <v>397</v>
      </c>
      <c r="P8" s="362">
        <v>417</v>
      </c>
      <c r="Q8" s="363">
        <v>13.513513513513514</v>
      </c>
      <c r="R8" s="363">
        <v>12.090680100755668</v>
      </c>
      <c r="S8" s="363">
        <v>10.311750599520384</v>
      </c>
      <c r="T8" s="362">
        <v>73</v>
      </c>
      <c r="U8" s="362">
        <v>73</v>
      </c>
      <c r="V8" s="362">
        <v>74</v>
      </c>
      <c r="W8" s="363">
        <v>12.32876712328767</v>
      </c>
      <c r="X8" s="363">
        <v>8.21917808219178</v>
      </c>
      <c r="Y8" s="363">
        <v>6.756756756756757</v>
      </c>
      <c r="Z8" s="29"/>
    </row>
    <row r="9" spans="1:26" s="5" customFormat="1" ht="15" customHeight="1">
      <c r="A9" s="20" t="s">
        <v>469</v>
      </c>
      <c r="B9" s="74">
        <v>21</v>
      </c>
      <c r="C9" s="74">
        <v>25</v>
      </c>
      <c r="D9" s="74">
        <v>29</v>
      </c>
      <c r="E9" s="103">
        <v>0</v>
      </c>
      <c r="F9" s="103">
        <v>0</v>
      </c>
      <c r="G9" s="103">
        <v>0</v>
      </c>
      <c r="H9" s="74">
        <v>72</v>
      </c>
      <c r="I9" s="74">
        <v>82</v>
      </c>
      <c r="J9" s="74">
        <v>93</v>
      </c>
      <c r="K9" s="103">
        <v>8.333333333333332</v>
      </c>
      <c r="L9" s="103">
        <v>10.975609756097562</v>
      </c>
      <c r="M9" s="103">
        <v>3.3333333333333335</v>
      </c>
      <c r="N9" s="74">
        <v>57</v>
      </c>
      <c r="O9" s="74">
        <v>58</v>
      </c>
      <c r="P9" s="74">
        <v>58</v>
      </c>
      <c r="Q9" s="103">
        <v>15.789473684210526</v>
      </c>
      <c r="R9" s="103">
        <v>13.793103448275861</v>
      </c>
      <c r="S9" s="103">
        <v>13.725490196078432</v>
      </c>
      <c r="T9" s="74">
        <v>12</v>
      </c>
      <c r="U9" s="74">
        <v>14</v>
      </c>
      <c r="V9" s="74">
        <v>18</v>
      </c>
      <c r="W9" s="103">
        <v>25</v>
      </c>
      <c r="X9" s="103">
        <v>14.285714285714285</v>
      </c>
      <c r="Y9" s="103">
        <v>12.5</v>
      </c>
      <c r="Z9" s="29"/>
    </row>
    <row r="10" spans="1:26" s="5" customFormat="1" ht="15" customHeight="1">
      <c r="A10" s="20" t="s">
        <v>526</v>
      </c>
      <c r="B10" s="74">
        <v>20</v>
      </c>
      <c r="C10" s="74">
        <v>26</v>
      </c>
      <c r="D10" s="74">
        <v>29</v>
      </c>
      <c r="E10" s="103">
        <v>0</v>
      </c>
      <c r="F10" s="103">
        <v>0</v>
      </c>
      <c r="G10" s="103">
        <v>0</v>
      </c>
      <c r="H10" s="74">
        <v>89</v>
      </c>
      <c r="I10" s="74">
        <v>96</v>
      </c>
      <c r="J10" s="74">
        <v>90</v>
      </c>
      <c r="K10" s="103">
        <v>10.112359550561797</v>
      </c>
      <c r="L10" s="103">
        <v>9.375</v>
      </c>
      <c r="M10" s="103">
        <v>11.11111111111111</v>
      </c>
      <c r="N10" s="74">
        <v>37</v>
      </c>
      <c r="O10" s="74">
        <v>32</v>
      </c>
      <c r="P10" s="74">
        <v>41</v>
      </c>
      <c r="Q10" s="103">
        <v>5.405405405405405</v>
      </c>
      <c r="R10" s="103">
        <v>6.25</v>
      </c>
      <c r="S10" s="103">
        <v>2.5</v>
      </c>
      <c r="T10" s="74">
        <v>8</v>
      </c>
      <c r="U10" s="74">
        <v>10</v>
      </c>
      <c r="V10" s="74">
        <v>11</v>
      </c>
      <c r="W10" s="103">
        <v>0</v>
      </c>
      <c r="X10" s="103">
        <v>0</v>
      </c>
      <c r="Y10" s="103">
        <v>0</v>
      </c>
      <c r="Z10" s="29"/>
    </row>
    <row r="11" spans="1:26" s="5" customFormat="1" ht="15" customHeight="1">
      <c r="A11" s="20" t="s">
        <v>527</v>
      </c>
      <c r="B11" s="74">
        <v>24</v>
      </c>
      <c r="C11" s="74">
        <v>26</v>
      </c>
      <c r="D11" s="74">
        <v>27</v>
      </c>
      <c r="E11" s="103">
        <v>0</v>
      </c>
      <c r="F11" s="103">
        <v>0</v>
      </c>
      <c r="G11" s="103">
        <v>0</v>
      </c>
      <c r="H11" s="74">
        <v>80</v>
      </c>
      <c r="I11" s="74">
        <v>74</v>
      </c>
      <c r="J11" s="74">
        <v>75</v>
      </c>
      <c r="K11" s="103">
        <v>18.75</v>
      </c>
      <c r="L11" s="103">
        <v>20.27027027027027</v>
      </c>
      <c r="M11" s="103">
        <v>20.967741935483872</v>
      </c>
      <c r="N11" s="74">
        <v>44</v>
      </c>
      <c r="O11" s="74">
        <v>43</v>
      </c>
      <c r="P11" s="74">
        <v>41</v>
      </c>
      <c r="Q11" s="103">
        <v>13.636363636363635</v>
      </c>
      <c r="R11" s="103">
        <v>11.627906976744185</v>
      </c>
      <c r="S11" s="103">
        <v>17.142857142857142</v>
      </c>
      <c r="T11" s="74">
        <v>10</v>
      </c>
      <c r="U11" s="74">
        <v>10</v>
      </c>
      <c r="V11" s="74">
        <v>6</v>
      </c>
      <c r="W11" s="103">
        <v>10</v>
      </c>
      <c r="X11" s="103">
        <v>10</v>
      </c>
      <c r="Y11" s="103">
        <v>0</v>
      </c>
      <c r="Z11" s="29"/>
    </row>
    <row r="12" spans="1:26" s="5" customFormat="1" ht="15" customHeight="1">
      <c r="A12" s="20" t="s">
        <v>470</v>
      </c>
      <c r="B12" s="74">
        <v>21</v>
      </c>
      <c r="C12" s="74">
        <v>23</v>
      </c>
      <c r="D12" s="74">
        <v>23</v>
      </c>
      <c r="E12" s="103">
        <v>0</v>
      </c>
      <c r="F12" s="103">
        <v>0</v>
      </c>
      <c r="G12" s="103">
        <v>3.7037037037037033</v>
      </c>
      <c r="H12" s="74">
        <v>30</v>
      </c>
      <c r="I12" s="74">
        <v>30</v>
      </c>
      <c r="J12" s="74">
        <v>29</v>
      </c>
      <c r="K12" s="103">
        <v>0</v>
      </c>
      <c r="L12" s="103">
        <v>0</v>
      </c>
      <c r="M12" s="103">
        <v>0</v>
      </c>
      <c r="N12" s="74">
        <v>29</v>
      </c>
      <c r="O12" s="74">
        <v>26</v>
      </c>
      <c r="P12" s="74">
        <v>26</v>
      </c>
      <c r="Q12" s="103">
        <v>3.4482758620689653</v>
      </c>
      <c r="R12" s="103">
        <v>0</v>
      </c>
      <c r="S12" s="103">
        <v>0</v>
      </c>
      <c r="T12" s="74">
        <v>3</v>
      </c>
      <c r="U12" s="74">
        <v>4</v>
      </c>
      <c r="V12" s="74">
        <v>4</v>
      </c>
      <c r="W12" s="103">
        <v>0</v>
      </c>
      <c r="X12" s="103">
        <v>0</v>
      </c>
      <c r="Y12" s="103">
        <v>0</v>
      </c>
      <c r="Z12" s="29"/>
    </row>
    <row r="13" spans="1:26" s="5" customFormat="1" ht="15" customHeight="1">
      <c r="A13" s="20" t="s">
        <v>528</v>
      </c>
      <c r="B13" s="74">
        <v>25</v>
      </c>
      <c r="C13" s="74">
        <v>28</v>
      </c>
      <c r="D13" s="74">
        <v>28</v>
      </c>
      <c r="E13" s="103">
        <v>4</v>
      </c>
      <c r="F13" s="103">
        <v>3.571428571428571</v>
      </c>
      <c r="G13" s="103">
        <v>4.3478260869565215</v>
      </c>
      <c r="H13" s="74">
        <v>36</v>
      </c>
      <c r="I13" s="74">
        <v>37</v>
      </c>
      <c r="J13" s="74">
        <v>49</v>
      </c>
      <c r="K13" s="103">
        <v>8.333333333333332</v>
      </c>
      <c r="L13" s="103">
        <v>5.405405405405405</v>
      </c>
      <c r="M13" s="103">
        <v>4.25531914893617</v>
      </c>
      <c r="N13" s="74">
        <v>33</v>
      </c>
      <c r="O13" s="74">
        <v>33</v>
      </c>
      <c r="P13" s="74">
        <v>33</v>
      </c>
      <c r="Q13" s="103">
        <v>6.0606060606060606</v>
      </c>
      <c r="R13" s="103">
        <v>6.0606060606060606</v>
      </c>
      <c r="S13" s="103">
        <v>10</v>
      </c>
      <c r="T13" s="74">
        <v>8</v>
      </c>
      <c r="U13" s="74">
        <v>7</v>
      </c>
      <c r="V13" s="74">
        <v>8</v>
      </c>
      <c r="W13" s="103">
        <v>12.5</v>
      </c>
      <c r="X13" s="103">
        <v>0</v>
      </c>
      <c r="Y13" s="103">
        <v>0</v>
      </c>
      <c r="Z13" s="29"/>
    </row>
    <row r="14" spans="1:26" s="5" customFormat="1" ht="15" customHeight="1">
      <c r="A14" s="20" t="s">
        <v>471</v>
      </c>
      <c r="B14" s="74">
        <v>17</v>
      </c>
      <c r="C14" s="74">
        <v>19</v>
      </c>
      <c r="D14" s="74">
        <v>24</v>
      </c>
      <c r="E14" s="103">
        <v>11.76470588235294</v>
      </c>
      <c r="F14" s="103">
        <v>5.263157894736842</v>
      </c>
      <c r="G14" s="103">
        <v>13.043478260869565</v>
      </c>
      <c r="H14" s="74">
        <v>58</v>
      </c>
      <c r="I14" s="74">
        <v>55</v>
      </c>
      <c r="J14" s="74">
        <v>55</v>
      </c>
      <c r="K14" s="103">
        <v>6.896551724137931</v>
      </c>
      <c r="L14" s="103">
        <v>9.090909090909092</v>
      </c>
      <c r="M14" s="103">
        <v>14.583333333333334</v>
      </c>
      <c r="N14" s="74">
        <v>24</v>
      </c>
      <c r="O14" s="74">
        <v>24</v>
      </c>
      <c r="P14" s="74">
        <v>35</v>
      </c>
      <c r="Q14" s="103">
        <v>16.666666666666664</v>
      </c>
      <c r="R14" s="103">
        <v>4.166666666666666</v>
      </c>
      <c r="S14" s="103">
        <v>9.375</v>
      </c>
      <c r="T14" s="74">
        <v>3</v>
      </c>
      <c r="U14" s="74">
        <v>6</v>
      </c>
      <c r="V14" s="74">
        <v>5</v>
      </c>
      <c r="W14" s="103">
        <v>0</v>
      </c>
      <c r="X14" s="103">
        <v>16.666666666666664</v>
      </c>
      <c r="Y14" s="103">
        <v>66.66666666666666</v>
      </c>
      <c r="Z14" s="29"/>
    </row>
    <row r="15" spans="1:26" s="5" customFormat="1" ht="15" customHeight="1">
      <c r="A15" s="20" t="s">
        <v>529</v>
      </c>
      <c r="B15" s="74">
        <v>26</v>
      </c>
      <c r="C15" s="74">
        <v>25</v>
      </c>
      <c r="D15" s="74">
        <v>26</v>
      </c>
      <c r="E15" s="103">
        <v>11.538461538461538</v>
      </c>
      <c r="F15" s="103">
        <v>12</v>
      </c>
      <c r="G15" s="103">
        <v>0</v>
      </c>
      <c r="H15" s="74">
        <v>59</v>
      </c>
      <c r="I15" s="74">
        <v>53</v>
      </c>
      <c r="J15" s="74">
        <v>47</v>
      </c>
      <c r="K15" s="103">
        <v>8.47457627118644</v>
      </c>
      <c r="L15" s="103">
        <v>9.433962264150944</v>
      </c>
      <c r="M15" s="103">
        <v>9.30232558139535</v>
      </c>
      <c r="N15" s="74">
        <v>42</v>
      </c>
      <c r="O15" s="74">
        <v>43</v>
      </c>
      <c r="P15" s="74">
        <v>40</v>
      </c>
      <c r="Q15" s="103">
        <v>23.809523809523807</v>
      </c>
      <c r="R15" s="103">
        <v>23.25581395348837</v>
      </c>
      <c r="S15" s="103">
        <v>25</v>
      </c>
      <c r="T15" s="74">
        <v>5</v>
      </c>
      <c r="U15" s="74">
        <v>3</v>
      </c>
      <c r="V15" s="74">
        <v>3</v>
      </c>
      <c r="W15" s="103">
        <v>0</v>
      </c>
      <c r="X15" s="103">
        <v>0</v>
      </c>
      <c r="Y15" s="103">
        <v>0</v>
      </c>
      <c r="Z15" s="29"/>
    </row>
    <row r="16" spans="1:26" s="5" customFormat="1" ht="15" customHeight="1">
      <c r="A16" s="20" t="s">
        <v>472</v>
      </c>
      <c r="B16" s="74">
        <v>24</v>
      </c>
      <c r="C16" s="74">
        <v>28</v>
      </c>
      <c r="D16" s="74">
        <v>29</v>
      </c>
      <c r="E16" s="103">
        <v>0</v>
      </c>
      <c r="F16" s="103">
        <v>0</v>
      </c>
      <c r="G16" s="103">
        <v>0</v>
      </c>
      <c r="H16" s="74">
        <v>79</v>
      </c>
      <c r="I16" s="74">
        <v>76</v>
      </c>
      <c r="J16" s="74">
        <v>74</v>
      </c>
      <c r="K16" s="103">
        <v>8.860759493670885</v>
      </c>
      <c r="L16" s="103">
        <v>10.526315789473683</v>
      </c>
      <c r="M16" s="103">
        <v>13.846153846153847</v>
      </c>
      <c r="N16" s="74">
        <v>62</v>
      </c>
      <c r="O16" s="74">
        <v>60</v>
      </c>
      <c r="P16" s="74">
        <v>60</v>
      </c>
      <c r="Q16" s="103">
        <v>24.193548387096776</v>
      </c>
      <c r="R16" s="103">
        <v>25</v>
      </c>
      <c r="S16" s="103">
        <v>13.20754716981132</v>
      </c>
      <c r="T16" s="74">
        <v>6</v>
      </c>
      <c r="U16" s="74">
        <v>2</v>
      </c>
      <c r="V16" s="74">
        <v>3</v>
      </c>
      <c r="W16" s="103">
        <v>16.666666666666664</v>
      </c>
      <c r="X16" s="103">
        <v>0</v>
      </c>
      <c r="Y16" s="103">
        <v>0</v>
      </c>
      <c r="Z16" s="29"/>
    </row>
    <row r="17" spans="1:26" s="5" customFormat="1" ht="15" customHeight="1">
      <c r="A17" s="20" t="s">
        <v>473</v>
      </c>
      <c r="B17" s="74">
        <v>9</v>
      </c>
      <c r="C17" s="74">
        <v>8</v>
      </c>
      <c r="D17" s="74">
        <v>11</v>
      </c>
      <c r="E17" s="103">
        <v>0</v>
      </c>
      <c r="F17" s="103">
        <v>0</v>
      </c>
      <c r="G17" s="103">
        <v>11.11111111111111</v>
      </c>
      <c r="H17" s="74">
        <v>47</v>
      </c>
      <c r="I17" s="74">
        <v>49</v>
      </c>
      <c r="J17" s="74">
        <v>59</v>
      </c>
      <c r="K17" s="103">
        <v>4.25531914893617</v>
      </c>
      <c r="L17" s="103">
        <v>2.0408163265306123</v>
      </c>
      <c r="M17" s="103">
        <v>3.508771929824561</v>
      </c>
      <c r="N17" s="74">
        <v>22</v>
      </c>
      <c r="O17" s="74">
        <v>20</v>
      </c>
      <c r="P17" s="74">
        <v>26</v>
      </c>
      <c r="Q17" s="103">
        <v>9.090909090909092</v>
      </c>
      <c r="R17" s="103">
        <v>5</v>
      </c>
      <c r="S17" s="103">
        <v>8.333333333333332</v>
      </c>
      <c r="T17" s="74">
        <v>3</v>
      </c>
      <c r="U17" s="74">
        <v>4</v>
      </c>
      <c r="V17" s="74">
        <v>5</v>
      </c>
      <c r="W17" s="103">
        <v>0</v>
      </c>
      <c r="X17" s="103">
        <v>0</v>
      </c>
      <c r="Y17" s="103">
        <v>0</v>
      </c>
      <c r="Z17" s="29"/>
    </row>
    <row r="18" spans="1:26" s="5" customFormat="1" ht="15" customHeight="1">
      <c r="A18" s="20" t="s">
        <v>530</v>
      </c>
      <c r="B18" s="74">
        <v>38</v>
      </c>
      <c r="C18" s="74">
        <v>43</v>
      </c>
      <c r="D18" s="74">
        <v>40</v>
      </c>
      <c r="E18" s="103">
        <v>10.526315789473683</v>
      </c>
      <c r="F18" s="103">
        <v>9.30232558139535</v>
      </c>
      <c r="G18" s="103">
        <v>8.695652173913043</v>
      </c>
      <c r="H18" s="74">
        <v>86</v>
      </c>
      <c r="I18" s="74">
        <v>88</v>
      </c>
      <c r="J18" s="74">
        <v>103</v>
      </c>
      <c r="K18" s="103">
        <v>8.13953488372093</v>
      </c>
      <c r="L18" s="103">
        <v>7.954545454545454</v>
      </c>
      <c r="M18" s="103">
        <v>11.956521739130435</v>
      </c>
      <c r="N18" s="74">
        <v>57</v>
      </c>
      <c r="O18" s="74">
        <v>58</v>
      </c>
      <c r="P18" s="74">
        <v>57</v>
      </c>
      <c r="Q18" s="103">
        <v>7.017543859649122</v>
      </c>
      <c r="R18" s="103">
        <v>6.896551724137931</v>
      </c>
      <c r="S18" s="103">
        <v>11.76470588235294</v>
      </c>
      <c r="T18" s="74">
        <v>15</v>
      </c>
      <c r="U18" s="74">
        <v>13</v>
      </c>
      <c r="V18" s="74">
        <v>11</v>
      </c>
      <c r="W18" s="103">
        <v>20</v>
      </c>
      <c r="X18" s="103">
        <v>15.384615384615385</v>
      </c>
      <c r="Y18" s="103">
        <v>10</v>
      </c>
      <c r="Z18" s="29"/>
    </row>
    <row r="19" spans="1:27" s="4" customFormat="1" ht="15" customHeight="1">
      <c r="A19" s="21" t="s">
        <v>474</v>
      </c>
      <c r="B19" s="117">
        <v>46</v>
      </c>
      <c r="C19" s="117">
        <v>47</v>
      </c>
      <c r="D19" s="364">
        <v>50</v>
      </c>
      <c r="E19" s="143">
        <v>4.3478260869565215</v>
      </c>
      <c r="F19" s="143">
        <v>4.25531914893617</v>
      </c>
      <c r="G19" s="143">
        <v>4</v>
      </c>
      <c r="H19" s="117">
        <v>100</v>
      </c>
      <c r="I19" s="117">
        <v>102</v>
      </c>
      <c r="J19" s="117">
        <v>107</v>
      </c>
      <c r="K19" s="143">
        <v>9</v>
      </c>
      <c r="L19" s="143">
        <v>8.823529411764707</v>
      </c>
      <c r="M19" s="143">
        <v>6.5420560747663545</v>
      </c>
      <c r="N19" s="117">
        <v>92</v>
      </c>
      <c r="O19" s="117">
        <v>99</v>
      </c>
      <c r="P19" s="117">
        <v>97</v>
      </c>
      <c r="Q19" s="143">
        <v>16.304347826086957</v>
      </c>
      <c r="R19" s="143">
        <v>15.151515151515152</v>
      </c>
      <c r="S19" s="143">
        <v>11.34020618556701</v>
      </c>
      <c r="T19" s="117">
        <v>19</v>
      </c>
      <c r="U19" s="117">
        <v>18</v>
      </c>
      <c r="V19" s="117">
        <v>19</v>
      </c>
      <c r="W19" s="143">
        <v>0</v>
      </c>
      <c r="X19" s="143">
        <v>0</v>
      </c>
      <c r="Y19" s="143">
        <v>5.263157894736842</v>
      </c>
      <c r="Z19" s="29"/>
      <c r="AA19" s="30"/>
    </row>
    <row r="20" spans="1:26" s="5" customFormat="1" ht="15" customHeight="1">
      <c r="A20" s="20" t="s">
        <v>531</v>
      </c>
      <c r="B20" s="74">
        <v>23</v>
      </c>
      <c r="C20" s="74">
        <v>23</v>
      </c>
      <c r="D20" s="74">
        <v>25</v>
      </c>
      <c r="E20" s="103">
        <v>8.695652173913043</v>
      </c>
      <c r="F20" s="103">
        <v>8.695652173913043</v>
      </c>
      <c r="G20" s="103">
        <v>8.695652173913043</v>
      </c>
      <c r="H20" s="74">
        <v>24</v>
      </c>
      <c r="I20" s="74">
        <v>28</v>
      </c>
      <c r="J20" s="74">
        <v>36</v>
      </c>
      <c r="K20" s="103">
        <v>8.333333333333332</v>
      </c>
      <c r="L20" s="103">
        <v>10.714285714285714</v>
      </c>
      <c r="M20" s="103">
        <v>9.090909090909092</v>
      </c>
      <c r="N20" s="74">
        <v>58</v>
      </c>
      <c r="O20" s="74">
        <v>64</v>
      </c>
      <c r="P20" s="74">
        <v>63</v>
      </c>
      <c r="Q20" s="103">
        <v>15.517241379310345</v>
      </c>
      <c r="R20" s="103">
        <v>14.0625</v>
      </c>
      <c r="S20" s="103">
        <v>12.5</v>
      </c>
      <c r="T20" s="74">
        <v>10</v>
      </c>
      <c r="U20" s="74">
        <v>9</v>
      </c>
      <c r="V20" s="74">
        <v>10</v>
      </c>
      <c r="W20" s="103">
        <v>0</v>
      </c>
      <c r="X20" s="103">
        <v>0</v>
      </c>
      <c r="Y20" s="103">
        <v>0</v>
      </c>
      <c r="Z20" s="29"/>
    </row>
    <row r="21" spans="1:26" s="5" customFormat="1" ht="15" customHeight="1">
      <c r="A21" s="20" t="s">
        <v>475</v>
      </c>
      <c r="B21" s="74">
        <v>8</v>
      </c>
      <c r="C21" s="74">
        <v>9</v>
      </c>
      <c r="D21" s="74">
        <v>11</v>
      </c>
      <c r="E21" s="103">
        <v>0</v>
      </c>
      <c r="F21" s="103">
        <v>0</v>
      </c>
      <c r="G21" s="103">
        <v>0</v>
      </c>
      <c r="H21" s="74">
        <v>23</v>
      </c>
      <c r="I21" s="74">
        <v>22</v>
      </c>
      <c r="J21" s="74">
        <v>20</v>
      </c>
      <c r="K21" s="103">
        <v>4.3478260869565215</v>
      </c>
      <c r="L21" s="103">
        <v>4.545454545454546</v>
      </c>
      <c r="M21" s="103">
        <v>0</v>
      </c>
      <c r="N21" s="74">
        <v>7</v>
      </c>
      <c r="O21" s="74">
        <v>7</v>
      </c>
      <c r="P21" s="74">
        <v>7</v>
      </c>
      <c r="Q21" s="103">
        <v>14.285714285714285</v>
      </c>
      <c r="R21" s="103">
        <v>14.285714285714285</v>
      </c>
      <c r="S21" s="103">
        <v>16.666666666666664</v>
      </c>
      <c r="T21" s="74">
        <v>0</v>
      </c>
      <c r="U21" s="74">
        <v>0</v>
      </c>
      <c r="V21" s="74">
        <v>0</v>
      </c>
      <c r="W21" s="103">
        <v>0</v>
      </c>
      <c r="X21" s="103">
        <v>0</v>
      </c>
      <c r="Y21" s="103">
        <v>0</v>
      </c>
      <c r="Z21" s="29"/>
    </row>
    <row r="22" spans="1:26" s="5" customFormat="1" ht="15" customHeight="1">
      <c r="A22" s="20" t="s">
        <v>532</v>
      </c>
      <c r="B22" s="74">
        <v>15</v>
      </c>
      <c r="C22" s="74">
        <v>15</v>
      </c>
      <c r="D22" s="74">
        <v>14</v>
      </c>
      <c r="E22" s="103">
        <v>0</v>
      </c>
      <c r="F22" s="103">
        <v>0</v>
      </c>
      <c r="G22" s="103">
        <v>0</v>
      </c>
      <c r="H22" s="74">
        <v>53</v>
      </c>
      <c r="I22" s="74">
        <v>52</v>
      </c>
      <c r="J22" s="74">
        <v>51</v>
      </c>
      <c r="K22" s="103">
        <v>11.320754716981133</v>
      </c>
      <c r="L22" s="103">
        <v>9.615384615384617</v>
      </c>
      <c r="M22" s="103">
        <v>8.51063829787234</v>
      </c>
      <c r="N22" s="74">
        <v>27</v>
      </c>
      <c r="O22" s="74">
        <v>28</v>
      </c>
      <c r="P22" s="74">
        <v>27</v>
      </c>
      <c r="Q22" s="103">
        <v>18.51851851851852</v>
      </c>
      <c r="R22" s="103">
        <v>17.857142857142858</v>
      </c>
      <c r="S22" s="103">
        <v>12.5</v>
      </c>
      <c r="T22" s="74">
        <v>9</v>
      </c>
      <c r="U22" s="74">
        <v>9</v>
      </c>
      <c r="V22" s="74">
        <v>9</v>
      </c>
      <c r="W22" s="103">
        <v>0</v>
      </c>
      <c r="X22" s="103">
        <v>0</v>
      </c>
      <c r="Y22" s="103">
        <v>12.5</v>
      </c>
      <c r="Z22" s="29"/>
    </row>
    <row r="23" spans="1:28" s="5" customFormat="1" ht="15" customHeight="1">
      <c r="A23" s="22" t="s">
        <v>533</v>
      </c>
      <c r="B23" s="110">
        <v>271</v>
      </c>
      <c r="C23" s="110">
        <v>298</v>
      </c>
      <c r="D23" s="110">
        <v>316</v>
      </c>
      <c r="E23" s="365">
        <v>4.428044280442804</v>
      </c>
      <c r="F23" s="365">
        <v>3.691275167785235</v>
      </c>
      <c r="G23" s="365">
        <v>3.606557377049181</v>
      </c>
      <c r="H23" s="110">
        <v>736</v>
      </c>
      <c r="I23" s="110">
        <v>742</v>
      </c>
      <c r="J23" s="110">
        <v>781</v>
      </c>
      <c r="K23" s="365">
        <v>9.103260869565217</v>
      </c>
      <c r="L23" s="365">
        <v>9.433962264150944</v>
      </c>
      <c r="M23" s="365">
        <v>9.38375350140056</v>
      </c>
      <c r="N23" s="110">
        <v>499</v>
      </c>
      <c r="O23" s="110">
        <v>496</v>
      </c>
      <c r="P23" s="110">
        <v>514</v>
      </c>
      <c r="Q23" s="365">
        <v>14.02805611222445</v>
      </c>
      <c r="R23" s="365">
        <v>12.701612903225806</v>
      </c>
      <c r="S23" s="365">
        <v>11.73913043478261</v>
      </c>
      <c r="T23" s="110">
        <v>92</v>
      </c>
      <c r="U23" s="110">
        <v>91</v>
      </c>
      <c r="V23" s="110">
        <v>93</v>
      </c>
      <c r="W23" s="365">
        <v>9.782608695652174</v>
      </c>
      <c r="X23" s="365">
        <v>6.593406593406594</v>
      </c>
      <c r="Y23" s="365">
        <v>6.896551724137931</v>
      </c>
      <c r="Z23" s="29"/>
      <c r="AA23" s="29"/>
      <c r="AB23" s="29"/>
    </row>
    <row r="24" spans="1:26" s="5" customFormat="1" ht="15" customHeight="1">
      <c r="A24" s="23" t="s">
        <v>478</v>
      </c>
      <c r="D24" s="207"/>
      <c r="E24"/>
      <c r="F24" s="207"/>
      <c r="G24" s="207"/>
      <c r="H24"/>
      <c r="J24" s="207"/>
      <c r="K24" s="207"/>
      <c r="L24" s="207"/>
      <c r="M24" s="207"/>
      <c r="N24"/>
      <c r="P24" s="207"/>
      <c r="Q24" s="207"/>
      <c r="R24" s="207"/>
      <c r="S24" s="207"/>
      <c r="T24"/>
      <c r="V24" s="207"/>
      <c r="W24" s="207"/>
      <c r="X24" s="207"/>
      <c r="Y24" s="207"/>
      <c r="Z24" s="29"/>
    </row>
    <row r="25" spans="1:26" s="5" customFormat="1" ht="15" customHeight="1">
      <c r="A25" s="20" t="s">
        <v>534</v>
      </c>
      <c r="B25" s="74">
        <v>80</v>
      </c>
      <c r="C25" s="74">
        <v>83</v>
      </c>
      <c r="D25" s="74">
        <v>88</v>
      </c>
      <c r="E25" s="103">
        <v>2.5</v>
      </c>
      <c r="F25" s="103">
        <v>2.4096385542168677</v>
      </c>
      <c r="G25" s="103">
        <v>2.3255813953488373</v>
      </c>
      <c r="H25" s="74">
        <v>195</v>
      </c>
      <c r="I25" s="74">
        <v>188</v>
      </c>
      <c r="J25" s="74">
        <v>203</v>
      </c>
      <c r="K25" s="103">
        <v>7.179487179487179</v>
      </c>
      <c r="L25" s="103">
        <v>8.51063829787234</v>
      </c>
      <c r="M25" s="103">
        <v>6.842105263157896</v>
      </c>
      <c r="N25" s="74">
        <v>202</v>
      </c>
      <c r="O25" s="74">
        <v>198</v>
      </c>
      <c r="P25" s="74">
        <v>189</v>
      </c>
      <c r="Q25" s="103">
        <v>17.82178217821782</v>
      </c>
      <c r="R25" s="103">
        <v>16.161616161616163</v>
      </c>
      <c r="S25" s="103">
        <v>17.391304347826086</v>
      </c>
      <c r="T25" s="74">
        <v>25</v>
      </c>
      <c r="U25" s="74">
        <v>21</v>
      </c>
      <c r="V25" s="74">
        <v>27</v>
      </c>
      <c r="W25" s="103">
        <v>4</v>
      </c>
      <c r="X25" s="103">
        <v>0</v>
      </c>
      <c r="Y25" s="103">
        <v>3.8461538461538463</v>
      </c>
      <c r="Z25" s="29"/>
    </row>
    <row r="26" spans="1:26" s="5" customFormat="1" ht="15" customHeight="1">
      <c r="A26" s="20" t="s">
        <v>535</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29"/>
    </row>
    <row r="27" spans="1:26" s="5" customFormat="1" ht="15" customHeight="1">
      <c r="A27" s="24" t="s">
        <v>479</v>
      </c>
      <c r="B27" s="74">
        <v>29</v>
      </c>
      <c r="C27" s="74">
        <v>30</v>
      </c>
      <c r="D27" s="74">
        <v>31</v>
      </c>
      <c r="E27" s="103">
        <v>3.4482758620689653</v>
      </c>
      <c r="F27" s="103">
        <v>3.3333333333333335</v>
      </c>
      <c r="G27" s="103">
        <v>3.3333333333333335</v>
      </c>
      <c r="H27" s="74">
        <v>75</v>
      </c>
      <c r="I27" s="74">
        <v>78</v>
      </c>
      <c r="J27" s="74">
        <v>101</v>
      </c>
      <c r="K27" s="103">
        <v>12</v>
      </c>
      <c r="L27" s="103">
        <v>8.974358974358974</v>
      </c>
      <c r="M27" s="103">
        <v>8.60215053763441</v>
      </c>
      <c r="N27" s="74">
        <v>44</v>
      </c>
      <c r="O27" s="74">
        <v>39</v>
      </c>
      <c r="P27" s="74">
        <v>44</v>
      </c>
      <c r="Q27" s="103">
        <v>15.909090909090908</v>
      </c>
      <c r="R27" s="103">
        <v>12.82051282051282</v>
      </c>
      <c r="S27" s="103">
        <v>4.761904761904762</v>
      </c>
      <c r="T27" s="74">
        <v>8</v>
      </c>
      <c r="U27" s="74">
        <v>7</v>
      </c>
      <c r="V27" s="74">
        <v>7</v>
      </c>
      <c r="W27" s="103">
        <v>0</v>
      </c>
      <c r="X27" s="103">
        <v>0</v>
      </c>
      <c r="Y27" s="103">
        <v>16.666666666666664</v>
      </c>
      <c r="Z27" s="29"/>
    </row>
    <row r="28" spans="1:26" s="5" customFormat="1" ht="15" customHeight="1">
      <c r="A28" s="24" t="s">
        <v>480</v>
      </c>
      <c r="B28" s="74">
        <v>23</v>
      </c>
      <c r="C28" s="74">
        <v>29</v>
      </c>
      <c r="D28" s="74">
        <v>28</v>
      </c>
      <c r="E28" s="103">
        <v>0</v>
      </c>
      <c r="F28" s="103">
        <v>0</v>
      </c>
      <c r="G28" s="103">
        <v>0</v>
      </c>
      <c r="H28" s="74">
        <v>89</v>
      </c>
      <c r="I28" s="74">
        <v>74</v>
      </c>
      <c r="J28" s="74">
        <v>68</v>
      </c>
      <c r="K28" s="103">
        <v>10.112359550561797</v>
      </c>
      <c r="L28" s="103">
        <v>14.864864864864865</v>
      </c>
      <c r="M28" s="103">
        <v>11.475409836065573</v>
      </c>
      <c r="N28" s="74">
        <v>47</v>
      </c>
      <c r="O28" s="74">
        <v>53</v>
      </c>
      <c r="P28" s="74">
        <v>48</v>
      </c>
      <c r="Q28" s="103">
        <v>17.02127659574468</v>
      </c>
      <c r="R28" s="103">
        <v>13.20754716981132</v>
      </c>
      <c r="S28" s="103">
        <v>6.666666666666667</v>
      </c>
      <c r="T28" s="74">
        <v>4</v>
      </c>
      <c r="U28" s="74">
        <v>11</v>
      </c>
      <c r="V28" s="74">
        <v>7</v>
      </c>
      <c r="W28" s="103">
        <v>0</v>
      </c>
      <c r="X28" s="103">
        <v>18.181818181818183</v>
      </c>
      <c r="Y28" s="103">
        <v>16.666666666666664</v>
      </c>
      <c r="Z28" s="29"/>
    </row>
    <row r="29" spans="1:26" s="5" customFormat="1" ht="15" customHeight="1">
      <c r="A29" s="24" t="s">
        <v>481</v>
      </c>
      <c r="B29" s="74">
        <v>30</v>
      </c>
      <c r="C29" s="74">
        <v>46</v>
      </c>
      <c r="D29" s="74">
        <v>52</v>
      </c>
      <c r="E29" s="103">
        <v>10</v>
      </c>
      <c r="F29" s="103">
        <v>4.3478260869565215</v>
      </c>
      <c r="G29" s="103">
        <v>6.122448979591836</v>
      </c>
      <c r="H29" s="74">
        <v>88</v>
      </c>
      <c r="I29" s="74">
        <v>137</v>
      </c>
      <c r="J29" s="74">
        <v>139</v>
      </c>
      <c r="K29" s="103">
        <v>11.363636363636363</v>
      </c>
      <c r="L29" s="103">
        <v>6.569343065693431</v>
      </c>
      <c r="M29" s="103">
        <v>11.2</v>
      </c>
      <c r="N29" s="74">
        <v>57</v>
      </c>
      <c r="O29" s="74">
        <v>73</v>
      </c>
      <c r="P29" s="74">
        <v>81</v>
      </c>
      <c r="Q29" s="103">
        <v>10.526315789473683</v>
      </c>
      <c r="R29" s="103">
        <v>9.58904109589041</v>
      </c>
      <c r="S29" s="103">
        <v>6.578947368421052</v>
      </c>
      <c r="T29" s="74">
        <v>9</v>
      </c>
      <c r="U29" s="74">
        <v>12</v>
      </c>
      <c r="V29" s="74">
        <v>9</v>
      </c>
      <c r="W29" s="103">
        <v>11.11111111111111</v>
      </c>
      <c r="X29" s="103">
        <v>0</v>
      </c>
      <c r="Y29" s="103">
        <v>0</v>
      </c>
      <c r="Z29" s="29"/>
    </row>
    <row r="30" spans="1:26" s="5" customFormat="1" ht="15" customHeight="1">
      <c r="A30" s="24" t="s">
        <v>482</v>
      </c>
      <c r="B30" s="74">
        <v>109</v>
      </c>
      <c r="C30" s="74">
        <v>110</v>
      </c>
      <c r="D30" s="74">
        <v>117</v>
      </c>
      <c r="E30" s="103">
        <v>5.5045871559633035</v>
      </c>
      <c r="F30" s="103">
        <v>5.454545454545454</v>
      </c>
      <c r="G30" s="103">
        <v>4.464285714285714</v>
      </c>
      <c r="H30" s="74">
        <v>289</v>
      </c>
      <c r="I30" s="74">
        <v>265</v>
      </c>
      <c r="J30" s="74">
        <v>270</v>
      </c>
      <c r="K30" s="103">
        <v>8.650519031141869</v>
      </c>
      <c r="L30" s="103">
        <v>10.18867924528302</v>
      </c>
      <c r="M30" s="103">
        <v>10.204081632653061</v>
      </c>
      <c r="N30" s="74">
        <v>149</v>
      </c>
      <c r="O30" s="74">
        <v>133</v>
      </c>
      <c r="P30" s="74">
        <v>152</v>
      </c>
      <c r="Q30" s="103">
        <v>8.724832214765101</v>
      </c>
      <c r="R30" s="103">
        <v>9.022556390977442</v>
      </c>
      <c r="S30" s="103">
        <v>11.76470588235294</v>
      </c>
      <c r="T30" s="74">
        <v>46</v>
      </c>
      <c r="U30" s="74">
        <v>40</v>
      </c>
      <c r="V30" s="74">
        <v>43</v>
      </c>
      <c r="W30" s="103">
        <v>15.217391304347828</v>
      </c>
      <c r="X30" s="103">
        <v>10</v>
      </c>
      <c r="Y30" s="103">
        <v>7.5</v>
      </c>
      <c r="Z30" s="29"/>
    </row>
    <row r="31" spans="1:26" ht="15" customHeight="1">
      <c r="A31" s="22" t="s">
        <v>533</v>
      </c>
      <c r="B31" s="110">
        <v>271</v>
      </c>
      <c r="C31" s="110">
        <v>298</v>
      </c>
      <c r="D31" s="110">
        <v>316</v>
      </c>
      <c r="E31" s="365">
        <v>4.428044280442804</v>
      </c>
      <c r="F31" s="365">
        <v>3.691275167785235</v>
      </c>
      <c r="G31" s="365">
        <v>3.606557377049181</v>
      </c>
      <c r="H31" s="110">
        <v>736</v>
      </c>
      <c r="I31" s="110">
        <v>742</v>
      </c>
      <c r="J31" s="110">
        <v>781</v>
      </c>
      <c r="K31" s="365">
        <v>9.103260869565217</v>
      </c>
      <c r="L31" s="365">
        <v>9.433962264150944</v>
      </c>
      <c r="M31" s="365">
        <v>9.38375350140056</v>
      </c>
      <c r="N31" s="110">
        <v>499</v>
      </c>
      <c r="O31" s="110">
        <v>496</v>
      </c>
      <c r="P31" s="110">
        <v>514</v>
      </c>
      <c r="Q31" s="365">
        <v>14.02805611222445</v>
      </c>
      <c r="R31" s="365">
        <v>12.701612903225806</v>
      </c>
      <c r="S31" s="365">
        <v>11.73913043478261</v>
      </c>
      <c r="T31" s="110">
        <v>92</v>
      </c>
      <c r="U31" s="110">
        <v>91</v>
      </c>
      <c r="V31" s="110">
        <v>93</v>
      </c>
      <c r="W31" s="365">
        <v>9.782608695652174</v>
      </c>
      <c r="X31" s="365">
        <v>6.593406593406594</v>
      </c>
      <c r="Y31" s="365">
        <v>6.896551724137931</v>
      </c>
      <c r="Z31" s="29"/>
    </row>
    <row r="32" spans="1:22" ht="11.25">
      <c r="A32" s="1" t="s">
        <v>58</v>
      </c>
      <c r="B32" s="32"/>
      <c r="C32" s="32"/>
      <c r="D32" s="32"/>
      <c r="F32" s="25"/>
      <c r="G32" s="6"/>
      <c r="M32" s="1"/>
      <c r="N32" s="1"/>
      <c r="O32" s="25"/>
      <c r="P32" s="25"/>
      <c r="T32" s="1"/>
      <c r="U32" s="1"/>
      <c r="V32" s="16"/>
    </row>
    <row r="33" spans="1:22" ht="11.25">
      <c r="A33" s="32"/>
      <c r="B33" s="32"/>
      <c r="C33" s="32"/>
      <c r="D33" s="32"/>
      <c r="E33" s="16"/>
      <c r="F33" s="198"/>
      <c r="G33" s="198"/>
      <c r="H33" s="199"/>
      <c r="I33" s="199"/>
      <c r="J33" s="199"/>
      <c r="K33" s="199"/>
      <c r="L33" s="16"/>
      <c r="M33" s="16"/>
      <c r="N33" s="208"/>
      <c r="O33" s="1"/>
      <c r="P33" s="1"/>
      <c r="T33" s="1"/>
      <c r="U33" s="1"/>
      <c r="V33" s="1"/>
    </row>
    <row r="34" spans="1:26" ht="11.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1.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5" ht="11.25">
      <c r="A36" s="7"/>
      <c r="B36" s="60"/>
      <c r="C36" s="60"/>
      <c r="D36" s="60"/>
      <c r="E36" s="60"/>
      <c r="F36" s="60"/>
      <c r="G36" s="60"/>
      <c r="H36" s="60"/>
      <c r="I36" s="60"/>
      <c r="J36" s="60"/>
      <c r="K36" s="209"/>
      <c r="L36" s="60"/>
      <c r="M36" s="60"/>
      <c r="N36" s="60"/>
      <c r="O36" s="60"/>
      <c r="P36" s="60"/>
      <c r="Q36" s="60"/>
      <c r="R36" s="60"/>
      <c r="S36" s="60"/>
      <c r="T36" s="60"/>
      <c r="U36" s="60"/>
      <c r="V36" s="60"/>
      <c r="W36" s="60"/>
      <c r="X36" s="60"/>
      <c r="Y36" s="60"/>
    </row>
    <row r="37" ht="11.25">
      <c r="F37" s="59"/>
    </row>
  </sheetData>
  <mergeCells count="15">
    <mergeCell ref="A2:K2"/>
    <mergeCell ref="A3:T3"/>
    <mergeCell ref="A5:A6"/>
    <mergeCell ref="H5:M5"/>
    <mergeCell ref="B5:G5"/>
    <mergeCell ref="N5:S5"/>
    <mergeCell ref="B6:D6"/>
    <mergeCell ref="E6:G6"/>
    <mergeCell ref="H6:J6"/>
    <mergeCell ref="K6:M6"/>
    <mergeCell ref="T5:Y5"/>
    <mergeCell ref="T6:V6"/>
    <mergeCell ref="W6:Y6"/>
    <mergeCell ref="N6:P6"/>
    <mergeCell ref="Q6:S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16.xml><?xml version="1.0" encoding="utf-8"?>
<worksheet xmlns="http://schemas.openxmlformats.org/spreadsheetml/2006/main" xmlns:r="http://schemas.openxmlformats.org/officeDocument/2006/relationships">
  <sheetPr codeName="Hoja15"/>
  <dimension ref="A1:DQ37"/>
  <sheetViews>
    <sheetView showGridLines="0" zoomScaleSheetLayoutView="100" workbookViewId="0" topLeftCell="A1">
      <selection activeCell="A1" sqref="A1"/>
    </sheetView>
  </sheetViews>
  <sheetFormatPr defaultColWidth="11.421875" defaultRowHeight="12.75"/>
  <cols>
    <col min="1" max="1" width="37.7109375" style="1" customWidth="1"/>
    <col min="2" max="4" width="7.00390625" style="1" customWidth="1"/>
    <col min="5" max="19" width="7.57421875" style="16" customWidth="1"/>
    <col min="20" max="25" width="5.7109375" style="16" customWidth="1"/>
    <col min="26" max="27" width="5.7109375" style="8" customWidth="1"/>
    <col min="28" max="28" width="5.7109375" style="16" customWidth="1"/>
    <col min="29" max="30" width="5.7109375" style="1" customWidth="1"/>
    <col min="31" max="31" width="5.7109375" style="16" customWidth="1"/>
    <col min="32" max="33" width="5.7109375" style="1" customWidth="1"/>
    <col min="34" max="34" width="5.7109375" style="16" customWidth="1"/>
    <col min="35" max="16384" width="11.57421875" style="1" customWidth="1"/>
  </cols>
  <sheetData>
    <row r="1" ht="30" customHeight="1">
      <c r="AH1" s="210"/>
    </row>
    <row r="2" spans="1:24" s="17" customFormat="1" ht="18" customHeight="1">
      <c r="A2" s="33"/>
      <c r="B2" s="33"/>
      <c r="C2" s="33"/>
      <c r="D2" s="33"/>
      <c r="E2" s="33"/>
      <c r="F2" s="33"/>
      <c r="G2" s="33"/>
      <c r="H2" s="33"/>
      <c r="I2" s="33"/>
      <c r="J2" s="33"/>
      <c r="K2" s="33"/>
      <c r="L2" s="33"/>
      <c r="M2" s="33"/>
      <c r="N2" s="33"/>
      <c r="O2" s="33"/>
      <c r="P2" s="33"/>
      <c r="Q2" s="33"/>
      <c r="R2" s="33"/>
      <c r="S2" s="33"/>
      <c r="T2" s="33"/>
      <c r="U2" s="33"/>
      <c r="V2" s="33"/>
      <c r="W2" s="61"/>
      <c r="X2" s="211"/>
    </row>
    <row r="3" spans="1:24" s="17" customFormat="1" ht="19.5" customHeight="1">
      <c r="A3" s="506" t="s">
        <v>176</v>
      </c>
      <c r="B3" s="506"/>
      <c r="C3" s="506"/>
      <c r="D3" s="506"/>
      <c r="E3" s="506"/>
      <c r="F3" s="506"/>
      <c r="G3" s="506"/>
      <c r="H3" s="506"/>
      <c r="I3" s="507"/>
      <c r="J3" s="14"/>
      <c r="K3" s="14"/>
      <c r="L3" s="14"/>
      <c r="M3" s="14"/>
      <c r="N3" s="14"/>
      <c r="O3" s="14"/>
      <c r="P3" s="14"/>
      <c r="Q3" s="14"/>
      <c r="R3" s="476" t="s">
        <v>177</v>
      </c>
      <c r="S3" s="476"/>
      <c r="T3" s="33"/>
      <c r="U3" s="33"/>
      <c r="V3" s="33"/>
      <c r="W3" s="61"/>
      <c r="X3" s="211"/>
    </row>
    <row r="4" spans="20:121" ht="9.75" customHeight="1">
      <c r="T4" s="33"/>
      <c r="U4" s="33"/>
      <c r="V4" s="33"/>
      <c r="W4" s="61"/>
      <c r="X4" s="211"/>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13" customFormat="1" ht="18" customHeight="1">
      <c r="A5" s="27"/>
      <c r="B5" s="500" t="s">
        <v>493</v>
      </c>
      <c r="C5" s="500"/>
      <c r="D5" s="500"/>
      <c r="E5" s="511" t="s">
        <v>178</v>
      </c>
      <c r="F5" s="511"/>
      <c r="G5" s="511"/>
      <c r="H5" s="511" t="s">
        <v>38</v>
      </c>
      <c r="I5" s="511"/>
      <c r="J5" s="511"/>
      <c r="K5" s="511">
        <v>4</v>
      </c>
      <c r="L5" s="511"/>
      <c r="M5" s="511"/>
      <c r="N5" s="511">
        <v>5</v>
      </c>
      <c r="O5" s="511"/>
      <c r="P5" s="511"/>
      <c r="Q5" s="511" t="s">
        <v>39</v>
      </c>
      <c r="R5" s="511"/>
      <c r="S5" s="511"/>
      <c r="T5" s="33"/>
      <c r="U5" s="33"/>
      <c r="V5" s="33"/>
      <c r="W5" s="61"/>
      <c r="X5" s="211"/>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row>
    <row r="6" spans="1:121" s="25" customFormat="1" ht="17.25" customHeight="1">
      <c r="A6" s="27"/>
      <c r="B6" s="499"/>
      <c r="C6" s="499"/>
      <c r="D6" s="499"/>
      <c r="E6" s="526" t="s">
        <v>40</v>
      </c>
      <c r="F6" s="526"/>
      <c r="G6" s="526"/>
      <c r="H6" s="526" t="s">
        <v>40</v>
      </c>
      <c r="I6" s="526"/>
      <c r="J6" s="526"/>
      <c r="K6" s="526" t="s">
        <v>40</v>
      </c>
      <c r="L6" s="526"/>
      <c r="M6" s="526"/>
      <c r="N6" s="526" t="s">
        <v>40</v>
      </c>
      <c r="O6" s="526"/>
      <c r="P6" s="526"/>
      <c r="Q6" s="526" t="s">
        <v>40</v>
      </c>
      <c r="R6" s="526"/>
      <c r="S6" s="526"/>
      <c r="T6" s="33"/>
      <c r="U6" s="33"/>
      <c r="V6" s="33"/>
      <c r="W6" s="61"/>
      <c r="X6" s="211"/>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row>
    <row r="7" spans="1:121" s="25" customFormat="1" ht="18.75" customHeight="1">
      <c r="A7" s="27"/>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33"/>
      <c r="U7" s="33"/>
      <c r="V7" s="33"/>
      <c r="W7" s="61"/>
      <c r="X7" s="211"/>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row>
    <row r="8" spans="1:121" s="203" customFormat="1" ht="19.5" customHeight="1">
      <c r="A8" s="19" t="s">
        <v>468</v>
      </c>
      <c r="B8" s="406">
        <v>132</v>
      </c>
      <c r="C8" s="406">
        <v>134</v>
      </c>
      <c r="D8" s="406">
        <v>141</v>
      </c>
      <c r="E8" s="114">
        <v>9.8</v>
      </c>
      <c r="F8" s="114">
        <v>8.955223880597014</v>
      </c>
      <c r="G8" s="114">
        <v>5.673758865248227</v>
      </c>
      <c r="H8" s="114">
        <v>85.60606060606061</v>
      </c>
      <c r="I8" s="114">
        <v>84.32835820895522</v>
      </c>
      <c r="J8" s="114">
        <v>88.65248226950354</v>
      </c>
      <c r="K8" s="114">
        <v>4.545454545454546</v>
      </c>
      <c r="L8" s="114">
        <v>5.970149253731343</v>
      </c>
      <c r="M8" s="114">
        <v>4.964539007092199</v>
      </c>
      <c r="N8" s="114">
        <v>0</v>
      </c>
      <c r="O8" s="114">
        <v>0.7462686567164178</v>
      </c>
      <c r="P8" s="114">
        <v>0</v>
      </c>
      <c r="Q8" s="114">
        <v>0</v>
      </c>
      <c r="R8" s="114">
        <v>0</v>
      </c>
      <c r="S8" s="114">
        <v>0.7092198581560284</v>
      </c>
      <c r="T8" s="200"/>
      <c r="U8" s="200"/>
      <c r="V8" s="33"/>
      <c r="W8" s="61"/>
      <c r="X8" s="211"/>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row>
    <row r="9" spans="1:121" s="132" customFormat="1" ht="15" customHeight="1">
      <c r="A9" s="20" t="s">
        <v>469</v>
      </c>
      <c r="B9" s="65">
        <v>14</v>
      </c>
      <c r="C9" s="65">
        <v>15</v>
      </c>
      <c r="D9" s="65">
        <v>15</v>
      </c>
      <c r="E9" s="66">
        <v>14.285714285714285</v>
      </c>
      <c r="F9" s="66">
        <v>6.666666666666667</v>
      </c>
      <c r="G9" s="66">
        <v>0</v>
      </c>
      <c r="H9" s="66">
        <v>78.57142857142857</v>
      </c>
      <c r="I9" s="66">
        <v>93.33333333333333</v>
      </c>
      <c r="J9" s="66">
        <v>100</v>
      </c>
      <c r="K9" s="66">
        <v>7.142857142857142</v>
      </c>
      <c r="L9" s="66">
        <v>0</v>
      </c>
      <c r="M9" s="66">
        <v>0</v>
      </c>
      <c r="N9" s="66">
        <v>0</v>
      </c>
      <c r="O9" s="66">
        <v>0</v>
      </c>
      <c r="P9" s="66">
        <v>0</v>
      </c>
      <c r="Q9" s="66">
        <v>0</v>
      </c>
      <c r="R9" s="66">
        <v>0</v>
      </c>
      <c r="S9" s="66">
        <v>0</v>
      </c>
      <c r="T9" s="200"/>
      <c r="U9" s="200"/>
      <c r="V9" s="33"/>
      <c r="W9" s="61"/>
      <c r="X9" s="211"/>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row>
    <row r="10" spans="1:121" s="132" customFormat="1" ht="15" customHeight="1">
      <c r="A10" s="20" t="s">
        <v>526</v>
      </c>
      <c r="B10" s="65">
        <v>14</v>
      </c>
      <c r="C10" s="65">
        <v>16</v>
      </c>
      <c r="D10" s="65">
        <v>17</v>
      </c>
      <c r="E10" s="66">
        <v>7.142857142857142</v>
      </c>
      <c r="F10" s="66">
        <v>6.25</v>
      </c>
      <c r="G10" s="66">
        <v>0</v>
      </c>
      <c r="H10" s="66">
        <v>92.85714285714286</v>
      </c>
      <c r="I10" s="66">
        <v>93.75</v>
      </c>
      <c r="J10" s="66">
        <v>100</v>
      </c>
      <c r="K10" s="66">
        <v>0</v>
      </c>
      <c r="L10" s="66">
        <v>0</v>
      </c>
      <c r="M10" s="66">
        <v>0</v>
      </c>
      <c r="N10" s="66">
        <v>0</v>
      </c>
      <c r="O10" s="66">
        <v>0</v>
      </c>
      <c r="P10" s="66">
        <v>0</v>
      </c>
      <c r="Q10" s="66">
        <v>0</v>
      </c>
      <c r="R10" s="66">
        <v>0</v>
      </c>
      <c r="S10" s="66">
        <v>0</v>
      </c>
      <c r="T10" s="200"/>
      <c r="U10" s="200"/>
      <c r="V10" s="33"/>
      <c r="W10" s="61"/>
      <c r="X10" s="211"/>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row>
    <row r="11" spans="1:121" s="132" customFormat="1" ht="15" customHeight="1">
      <c r="A11" s="20" t="s">
        <v>527</v>
      </c>
      <c r="B11" s="65">
        <v>13</v>
      </c>
      <c r="C11" s="65">
        <v>12</v>
      </c>
      <c r="D11" s="65">
        <v>11</v>
      </c>
      <c r="E11" s="66">
        <v>7.6923076923076925</v>
      </c>
      <c r="F11" s="66">
        <v>8.333333333333332</v>
      </c>
      <c r="G11" s="66">
        <v>9.090909090909092</v>
      </c>
      <c r="H11" s="66">
        <v>84.61538461538461</v>
      </c>
      <c r="I11" s="66">
        <v>66.66666666666666</v>
      </c>
      <c r="J11" s="66">
        <v>72.72727272727273</v>
      </c>
      <c r="K11" s="66">
        <v>7.6923076923076925</v>
      </c>
      <c r="L11" s="66">
        <v>25</v>
      </c>
      <c r="M11" s="66">
        <v>18.181818181818183</v>
      </c>
      <c r="N11" s="66">
        <v>0</v>
      </c>
      <c r="O11" s="66">
        <v>0</v>
      </c>
      <c r="P11" s="66">
        <v>0</v>
      </c>
      <c r="Q11" s="66">
        <v>0</v>
      </c>
      <c r="R11" s="66">
        <v>0</v>
      </c>
      <c r="S11" s="66">
        <v>0</v>
      </c>
      <c r="T11" s="200"/>
      <c r="U11" s="200"/>
      <c r="V11" s="33"/>
      <c r="W11" s="61"/>
      <c r="X11" s="211"/>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row>
    <row r="12" spans="1:121" s="132" customFormat="1" ht="15" customHeight="1">
      <c r="A12" s="20" t="s">
        <v>470</v>
      </c>
      <c r="B12" s="65">
        <v>9</v>
      </c>
      <c r="C12" s="65">
        <v>9</v>
      </c>
      <c r="D12" s="65">
        <v>9</v>
      </c>
      <c r="E12" s="66">
        <v>0</v>
      </c>
      <c r="F12" s="66">
        <v>0</v>
      </c>
      <c r="G12" s="66">
        <v>0</v>
      </c>
      <c r="H12" s="66">
        <v>66.66666666666666</v>
      </c>
      <c r="I12" s="66">
        <v>66.66666666666666</v>
      </c>
      <c r="J12" s="66">
        <v>66.66666666666666</v>
      </c>
      <c r="K12" s="66">
        <v>33.33333333333333</v>
      </c>
      <c r="L12" s="66">
        <v>33.33333333333333</v>
      </c>
      <c r="M12" s="66">
        <v>33.33333333333333</v>
      </c>
      <c r="N12" s="66">
        <v>0</v>
      </c>
      <c r="O12" s="66">
        <v>0</v>
      </c>
      <c r="P12" s="66">
        <v>0</v>
      </c>
      <c r="Q12" s="66">
        <v>0</v>
      </c>
      <c r="R12" s="66">
        <v>0</v>
      </c>
      <c r="S12" s="66">
        <v>0</v>
      </c>
      <c r="T12" s="200"/>
      <c r="U12" s="200"/>
      <c r="V12" s="33"/>
      <c r="W12" s="61"/>
      <c r="X12" s="211"/>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row>
    <row r="13" spans="1:121" s="132" customFormat="1" ht="15" customHeight="1">
      <c r="A13" s="20" t="s">
        <v>528</v>
      </c>
      <c r="B13" s="65">
        <v>13</v>
      </c>
      <c r="C13" s="65">
        <v>13</v>
      </c>
      <c r="D13" s="65">
        <v>15</v>
      </c>
      <c r="E13" s="66">
        <v>7.6923076923076925</v>
      </c>
      <c r="F13" s="66">
        <v>7.6923076923076925</v>
      </c>
      <c r="G13" s="66">
        <v>13.333333333333334</v>
      </c>
      <c r="H13" s="66">
        <v>92.3076923076923</v>
      </c>
      <c r="I13" s="66">
        <v>92.3076923076923</v>
      </c>
      <c r="J13" s="66">
        <v>86.67</v>
      </c>
      <c r="K13" s="66">
        <v>0</v>
      </c>
      <c r="L13" s="66">
        <v>0</v>
      </c>
      <c r="M13" s="66">
        <v>0</v>
      </c>
      <c r="N13" s="66">
        <v>0</v>
      </c>
      <c r="O13" s="66">
        <v>0</v>
      </c>
      <c r="P13" s="66">
        <v>0</v>
      </c>
      <c r="Q13" s="66">
        <v>0</v>
      </c>
      <c r="R13" s="66">
        <v>0</v>
      </c>
      <c r="S13" s="66">
        <v>0</v>
      </c>
      <c r="T13" s="200"/>
      <c r="U13" s="200"/>
      <c r="V13" s="33"/>
      <c r="W13" s="61"/>
      <c r="X13" s="211"/>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row>
    <row r="14" spans="1:121" s="132" customFormat="1" ht="15" customHeight="1">
      <c r="A14" s="20" t="s">
        <v>471</v>
      </c>
      <c r="B14" s="65">
        <v>11</v>
      </c>
      <c r="C14" s="65">
        <v>11</v>
      </c>
      <c r="D14" s="65">
        <v>13</v>
      </c>
      <c r="E14" s="66">
        <v>0</v>
      </c>
      <c r="F14" s="66">
        <v>0</v>
      </c>
      <c r="G14" s="66">
        <v>0</v>
      </c>
      <c r="H14" s="66">
        <v>100</v>
      </c>
      <c r="I14" s="66">
        <v>100</v>
      </c>
      <c r="J14" s="66">
        <v>92.3076923076923</v>
      </c>
      <c r="K14" s="66">
        <v>0</v>
      </c>
      <c r="L14" s="66">
        <v>0</v>
      </c>
      <c r="M14" s="66">
        <v>7.6923076923076925</v>
      </c>
      <c r="N14" s="66">
        <v>0</v>
      </c>
      <c r="O14" s="66">
        <v>0</v>
      </c>
      <c r="P14" s="66">
        <v>0</v>
      </c>
      <c r="Q14" s="66">
        <v>0</v>
      </c>
      <c r="R14" s="66">
        <v>0</v>
      </c>
      <c r="S14" s="66">
        <v>0</v>
      </c>
      <c r="T14" s="200"/>
      <c r="U14" s="200"/>
      <c r="V14" s="33"/>
      <c r="W14" s="61"/>
      <c r="X14" s="211"/>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row>
    <row r="15" spans="1:121" s="132" customFormat="1" ht="15" customHeight="1">
      <c r="A15" s="20" t="s">
        <v>529</v>
      </c>
      <c r="B15" s="65">
        <v>13</v>
      </c>
      <c r="C15" s="65">
        <v>13</v>
      </c>
      <c r="D15" s="65">
        <v>13</v>
      </c>
      <c r="E15" s="66">
        <v>7.6923076923076925</v>
      </c>
      <c r="F15" s="66">
        <v>7.6923076923076925</v>
      </c>
      <c r="G15" s="66">
        <v>7.6923076923076925</v>
      </c>
      <c r="H15" s="66">
        <v>92.3076923076923</v>
      </c>
      <c r="I15" s="66">
        <v>92.3076923076923</v>
      </c>
      <c r="J15" s="66">
        <v>92.3</v>
      </c>
      <c r="K15" s="66">
        <v>0</v>
      </c>
      <c r="L15" s="66">
        <v>0</v>
      </c>
      <c r="M15" s="66">
        <v>0</v>
      </c>
      <c r="N15" s="66">
        <v>0</v>
      </c>
      <c r="O15" s="66">
        <v>0</v>
      </c>
      <c r="P15" s="66">
        <v>0</v>
      </c>
      <c r="Q15" s="66">
        <v>0</v>
      </c>
      <c r="R15" s="66">
        <v>0</v>
      </c>
      <c r="S15" s="66">
        <v>0</v>
      </c>
      <c r="T15" s="200"/>
      <c r="U15" s="200"/>
      <c r="V15" s="33"/>
      <c r="W15" s="61"/>
      <c r="X15" s="211"/>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row>
    <row r="16" spans="1:121" s="132" customFormat="1" ht="15" customHeight="1">
      <c r="A16" s="20" t="s">
        <v>472</v>
      </c>
      <c r="B16" s="65">
        <v>15</v>
      </c>
      <c r="C16" s="65">
        <v>14</v>
      </c>
      <c r="D16" s="65">
        <v>14</v>
      </c>
      <c r="E16" s="66">
        <v>13.333333333333334</v>
      </c>
      <c r="F16" s="66">
        <v>7.142857142857142</v>
      </c>
      <c r="G16" s="66">
        <v>0</v>
      </c>
      <c r="H16" s="66">
        <v>86.66666666666667</v>
      </c>
      <c r="I16" s="66">
        <v>78.57142857142857</v>
      </c>
      <c r="J16" s="66">
        <v>92.85714285714286</v>
      </c>
      <c r="K16" s="66">
        <v>0</v>
      </c>
      <c r="L16" s="66">
        <v>7.142857142857142</v>
      </c>
      <c r="M16" s="66">
        <v>0</v>
      </c>
      <c r="N16" s="66">
        <v>0</v>
      </c>
      <c r="O16" s="66">
        <v>7.142857142857142</v>
      </c>
      <c r="P16" s="66">
        <v>0</v>
      </c>
      <c r="Q16" s="66">
        <v>0</v>
      </c>
      <c r="R16" s="66">
        <v>0</v>
      </c>
      <c r="S16" s="66">
        <v>7.142857142857142</v>
      </c>
      <c r="T16" s="200"/>
      <c r="U16" s="200"/>
      <c r="V16" s="33"/>
      <c r="W16" s="61"/>
      <c r="X16" s="211"/>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row>
    <row r="17" spans="1:121" s="132" customFormat="1" ht="15" customHeight="1">
      <c r="A17" s="20" t="s">
        <v>473</v>
      </c>
      <c r="B17" s="65">
        <v>5</v>
      </c>
      <c r="C17" s="65">
        <v>5</v>
      </c>
      <c r="D17" s="65">
        <v>7</v>
      </c>
      <c r="E17" s="66">
        <v>0</v>
      </c>
      <c r="F17" s="66">
        <v>20</v>
      </c>
      <c r="G17" s="66">
        <v>0</v>
      </c>
      <c r="H17" s="66">
        <v>100</v>
      </c>
      <c r="I17" s="66">
        <v>80</v>
      </c>
      <c r="J17" s="66">
        <v>100</v>
      </c>
      <c r="K17" s="66">
        <v>0</v>
      </c>
      <c r="L17" s="66">
        <v>0</v>
      </c>
      <c r="M17" s="66">
        <v>0</v>
      </c>
      <c r="N17" s="66">
        <v>0</v>
      </c>
      <c r="O17" s="66">
        <v>0</v>
      </c>
      <c r="P17" s="66">
        <v>0</v>
      </c>
      <c r="Q17" s="66">
        <v>0</v>
      </c>
      <c r="R17" s="66">
        <v>0</v>
      </c>
      <c r="S17" s="66">
        <v>0</v>
      </c>
      <c r="T17" s="200"/>
      <c r="U17" s="200"/>
      <c r="V17" s="33"/>
      <c r="W17" s="61"/>
      <c r="X17" s="211"/>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row>
    <row r="18" spans="1:121" s="132" customFormat="1" ht="15" customHeight="1">
      <c r="A18" s="20" t="s">
        <v>530</v>
      </c>
      <c r="B18" s="65">
        <v>25</v>
      </c>
      <c r="C18" s="65">
        <v>26</v>
      </c>
      <c r="D18" s="65">
        <v>27</v>
      </c>
      <c r="E18" s="66">
        <v>20</v>
      </c>
      <c r="F18" s="66">
        <v>19.230769230769234</v>
      </c>
      <c r="G18" s="66">
        <v>14.814814814814813</v>
      </c>
      <c r="H18" s="66">
        <v>76</v>
      </c>
      <c r="I18" s="66">
        <v>76.92307692307693</v>
      </c>
      <c r="J18" s="66">
        <v>81.48148148148148</v>
      </c>
      <c r="K18" s="66">
        <v>4</v>
      </c>
      <c r="L18" s="66">
        <v>3.8461538461538463</v>
      </c>
      <c r="M18" s="66">
        <v>3.7</v>
      </c>
      <c r="N18" s="66">
        <v>0</v>
      </c>
      <c r="O18" s="66">
        <v>0</v>
      </c>
      <c r="P18" s="66">
        <v>0</v>
      </c>
      <c r="Q18" s="66">
        <v>0</v>
      </c>
      <c r="R18" s="66">
        <v>0</v>
      </c>
      <c r="S18" s="66">
        <v>0</v>
      </c>
      <c r="T18" s="200"/>
      <c r="U18" s="200"/>
      <c r="V18" s="33"/>
      <c r="W18" s="61"/>
      <c r="X18" s="211"/>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row>
    <row r="19" spans="1:121" s="204" customFormat="1" ht="19.5" customHeight="1">
      <c r="A19" s="21" t="s">
        <v>474</v>
      </c>
      <c r="B19" s="94">
        <v>21</v>
      </c>
      <c r="C19" s="94">
        <v>22</v>
      </c>
      <c r="D19" s="94">
        <v>23</v>
      </c>
      <c r="E19" s="68">
        <v>9.5</v>
      </c>
      <c r="F19" s="68">
        <v>13.636363636363635</v>
      </c>
      <c r="G19" s="68">
        <v>13.043478260869565</v>
      </c>
      <c r="H19" s="68">
        <v>71.42857142857143</v>
      </c>
      <c r="I19" s="68">
        <v>63.63636363636363</v>
      </c>
      <c r="J19" s="68">
        <v>69.56521739130434</v>
      </c>
      <c r="K19" s="68">
        <v>9.523809523809524</v>
      </c>
      <c r="L19" s="68">
        <v>13.636363636363635</v>
      </c>
      <c r="M19" s="68">
        <v>8.695652173913043</v>
      </c>
      <c r="N19" s="68">
        <v>0</v>
      </c>
      <c r="O19" s="68">
        <v>0</v>
      </c>
      <c r="P19" s="68">
        <v>0</v>
      </c>
      <c r="Q19" s="68">
        <v>9.523809523809524</v>
      </c>
      <c r="R19" s="68">
        <v>9.090909090909092</v>
      </c>
      <c r="S19" s="68">
        <v>8.695652173913043</v>
      </c>
      <c r="T19" s="200"/>
      <c r="U19" s="200"/>
      <c r="V19" s="33"/>
      <c r="W19" s="61"/>
      <c r="X19" s="211"/>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row>
    <row r="20" spans="1:121" s="132" customFormat="1" ht="15" customHeight="1">
      <c r="A20" s="20" t="s">
        <v>531</v>
      </c>
      <c r="B20" s="65">
        <v>8</v>
      </c>
      <c r="C20" s="65">
        <v>9</v>
      </c>
      <c r="D20" s="65">
        <v>10</v>
      </c>
      <c r="E20" s="66">
        <v>0</v>
      </c>
      <c r="F20" s="66">
        <v>11.11111111111111</v>
      </c>
      <c r="G20" s="66">
        <v>10</v>
      </c>
      <c r="H20" s="66">
        <v>75</v>
      </c>
      <c r="I20" s="66">
        <v>55.55555555555556</v>
      </c>
      <c r="J20" s="66">
        <v>60</v>
      </c>
      <c r="K20" s="66">
        <v>12.5</v>
      </c>
      <c r="L20" s="66">
        <v>22.22222222222222</v>
      </c>
      <c r="M20" s="66">
        <v>20</v>
      </c>
      <c r="N20" s="66">
        <v>0</v>
      </c>
      <c r="O20" s="66">
        <v>0</v>
      </c>
      <c r="P20" s="66">
        <v>0</v>
      </c>
      <c r="Q20" s="66">
        <v>12.5</v>
      </c>
      <c r="R20" s="66">
        <v>11.11111111111111</v>
      </c>
      <c r="S20" s="66">
        <v>10</v>
      </c>
      <c r="T20" s="200"/>
      <c r="U20" s="200"/>
      <c r="V20" s="33"/>
      <c r="W20" s="61"/>
      <c r="X20" s="211"/>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row>
    <row r="21" spans="1:121" s="132" customFormat="1" ht="15" customHeight="1">
      <c r="A21" s="20" t="s">
        <v>475</v>
      </c>
      <c r="B21" s="65">
        <v>2</v>
      </c>
      <c r="C21" s="65">
        <v>2</v>
      </c>
      <c r="D21" s="65">
        <v>2</v>
      </c>
      <c r="E21" s="66">
        <v>0</v>
      </c>
      <c r="F21" s="66">
        <v>0</v>
      </c>
      <c r="G21" s="66">
        <v>0</v>
      </c>
      <c r="H21" s="66">
        <v>50</v>
      </c>
      <c r="I21" s="66">
        <v>50</v>
      </c>
      <c r="J21" s="66">
        <v>50</v>
      </c>
      <c r="K21" s="66">
        <v>0</v>
      </c>
      <c r="L21" s="66">
        <v>0</v>
      </c>
      <c r="M21" s="66">
        <v>0</v>
      </c>
      <c r="N21" s="66">
        <v>0</v>
      </c>
      <c r="O21" s="66">
        <v>0</v>
      </c>
      <c r="P21" s="66">
        <v>0</v>
      </c>
      <c r="Q21" s="66">
        <v>50</v>
      </c>
      <c r="R21" s="66">
        <v>50</v>
      </c>
      <c r="S21" s="66">
        <v>50</v>
      </c>
      <c r="T21" s="200"/>
      <c r="U21" s="200"/>
      <c r="V21" s="33"/>
      <c r="W21" s="61"/>
      <c r="X21" s="211"/>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row>
    <row r="22" spans="1:121" s="132" customFormat="1" ht="15" customHeight="1">
      <c r="A22" s="20" t="s">
        <v>532</v>
      </c>
      <c r="B22" s="65">
        <v>11</v>
      </c>
      <c r="C22" s="65">
        <v>11</v>
      </c>
      <c r="D22" s="65">
        <v>11</v>
      </c>
      <c r="E22" s="66">
        <v>18.181818181818183</v>
      </c>
      <c r="F22" s="66">
        <v>18.181818181818183</v>
      </c>
      <c r="G22" s="66">
        <v>18.181818181818183</v>
      </c>
      <c r="H22" s="66">
        <v>72.72727272727273</v>
      </c>
      <c r="I22" s="66">
        <v>72.72727272727273</v>
      </c>
      <c r="J22" s="66">
        <v>81.81818181818183</v>
      </c>
      <c r="K22" s="66">
        <v>9.090909090909092</v>
      </c>
      <c r="L22" s="66">
        <v>9.090909090909092</v>
      </c>
      <c r="M22" s="66">
        <v>0</v>
      </c>
      <c r="N22" s="66">
        <v>0</v>
      </c>
      <c r="O22" s="66">
        <v>0</v>
      </c>
      <c r="P22" s="66">
        <v>0</v>
      </c>
      <c r="Q22" s="66">
        <v>0</v>
      </c>
      <c r="R22" s="66">
        <v>0</v>
      </c>
      <c r="S22" s="66">
        <v>0</v>
      </c>
      <c r="T22" s="200"/>
      <c r="U22" s="200"/>
      <c r="V22" s="33"/>
      <c r="W22" s="61"/>
      <c r="X22" s="211"/>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row>
    <row r="23" spans="1:121" s="35" customFormat="1" ht="19.5" customHeight="1">
      <c r="A23" s="22" t="s">
        <v>533</v>
      </c>
      <c r="B23" s="34">
        <v>153</v>
      </c>
      <c r="C23" s="34">
        <v>156</v>
      </c>
      <c r="D23" s="34">
        <v>164</v>
      </c>
      <c r="E23" s="70">
        <v>9.803921568627452</v>
      </c>
      <c r="F23" s="70">
        <v>9.615384615384617</v>
      </c>
      <c r="G23" s="70">
        <v>6.707317073170732</v>
      </c>
      <c r="H23" s="70">
        <v>83.66013071895425</v>
      </c>
      <c r="I23" s="70">
        <v>81.41025641025641</v>
      </c>
      <c r="J23" s="70">
        <v>85.97560975609755</v>
      </c>
      <c r="K23" s="70">
        <v>5.228758169934641</v>
      </c>
      <c r="L23" s="70">
        <v>7.051282051282051</v>
      </c>
      <c r="M23" s="70">
        <v>5.487804878048781</v>
      </c>
      <c r="N23" s="70">
        <v>0</v>
      </c>
      <c r="O23" s="70">
        <v>0.641025641025641</v>
      </c>
      <c r="P23" s="70">
        <v>0</v>
      </c>
      <c r="Q23" s="70">
        <v>1.3071895424836601</v>
      </c>
      <c r="R23" s="70">
        <v>1.282051282051282</v>
      </c>
      <c r="S23" s="70">
        <v>1.8292682926829267</v>
      </c>
      <c r="T23" s="200"/>
      <c r="U23" s="200"/>
      <c r="V23" s="33"/>
      <c r="W23" s="61"/>
      <c r="X23" s="211"/>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row>
    <row r="24" spans="1:121" s="35" customFormat="1" ht="19.5" customHeight="1">
      <c r="A24" s="23" t="s">
        <v>478</v>
      </c>
      <c r="B24" s="203"/>
      <c r="C24" s="203"/>
      <c r="D24" s="203"/>
      <c r="G24" s="376"/>
      <c r="J24" s="376"/>
      <c r="M24" s="376"/>
      <c r="P24" s="376"/>
      <c r="S24" s="376"/>
      <c r="T24" s="200"/>
      <c r="U24" s="200"/>
      <c r="V24" s="33"/>
      <c r="W24" s="61"/>
      <c r="X24" s="211"/>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row>
    <row r="25" spans="1:22" s="35" customFormat="1" ht="15" customHeight="1">
      <c r="A25" s="20" t="s">
        <v>534</v>
      </c>
      <c r="B25" s="65">
        <v>35</v>
      </c>
      <c r="C25" s="65">
        <v>34</v>
      </c>
      <c r="D25" s="65">
        <v>35</v>
      </c>
      <c r="E25" s="66">
        <v>2.857142857142857</v>
      </c>
      <c r="F25" s="66">
        <v>0</v>
      </c>
      <c r="G25" s="66">
        <v>0</v>
      </c>
      <c r="H25" s="66">
        <v>85.71428571428571</v>
      </c>
      <c r="I25" s="66">
        <v>94.11764705882352</v>
      </c>
      <c r="J25" s="66">
        <v>85.71428571428571</v>
      </c>
      <c r="K25" s="66">
        <v>5.714285714285714</v>
      </c>
      <c r="L25" s="66">
        <v>0</v>
      </c>
      <c r="M25" s="66">
        <v>8.571428571428571</v>
      </c>
      <c r="N25" s="66">
        <v>0</v>
      </c>
      <c r="O25" s="66">
        <v>0</v>
      </c>
      <c r="P25" s="66">
        <v>0</v>
      </c>
      <c r="Q25" s="66">
        <v>5.714285714285714</v>
      </c>
      <c r="R25" s="66">
        <v>5.88235294117647</v>
      </c>
      <c r="S25" s="66">
        <v>5.714285714285714</v>
      </c>
      <c r="T25" s="200"/>
      <c r="U25" s="200"/>
      <c r="V25" s="214"/>
    </row>
    <row r="26" spans="1:22" s="35" customFormat="1" ht="15" customHeight="1">
      <c r="A26" s="20" t="s">
        <v>535</v>
      </c>
      <c r="D26" s="65"/>
      <c r="S26" s="66"/>
      <c r="T26" s="200"/>
      <c r="U26" s="200"/>
      <c r="V26" s="214"/>
    </row>
    <row r="27" spans="1:22" s="35" customFormat="1" ht="15" customHeight="1">
      <c r="A27" s="24" t="s">
        <v>479</v>
      </c>
      <c r="B27" s="91">
        <v>14</v>
      </c>
      <c r="C27" s="91">
        <v>14</v>
      </c>
      <c r="D27" s="91">
        <v>15</v>
      </c>
      <c r="E27" s="66">
        <v>0</v>
      </c>
      <c r="F27" s="66">
        <v>0</v>
      </c>
      <c r="G27" s="66">
        <v>0</v>
      </c>
      <c r="H27" s="66">
        <v>85.71428571428571</v>
      </c>
      <c r="I27" s="66">
        <v>85.71428571428571</v>
      </c>
      <c r="J27" s="66">
        <v>93.33333333333333</v>
      </c>
      <c r="K27" s="66">
        <v>14.285714285714285</v>
      </c>
      <c r="L27" s="66">
        <v>14.285714285714285</v>
      </c>
      <c r="M27" s="66">
        <v>6.666666666666667</v>
      </c>
      <c r="N27" s="66">
        <v>0</v>
      </c>
      <c r="O27" s="66">
        <v>0</v>
      </c>
      <c r="P27" s="66">
        <v>0</v>
      </c>
      <c r="Q27" s="66">
        <v>0</v>
      </c>
      <c r="R27" s="66">
        <v>0</v>
      </c>
      <c r="S27" s="66">
        <v>0</v>
      </c>
      <c r="T27" s="200"/>
      <c r="U27" s="200"/>
      <c r="V27" s="214"/>
    </row>
    <row r="28" spans="1:22" s="35" customFormat="1" ht="15" customHeight="1">
      <c r="A28" s="24" t="s">
        <v>480</v>
      </c>
      <c r="B28" s="91">
        <v>15</v>
      </c>
      <c r="C28" s="91">
        <v>16</v>
      </c>
      <c r="D28" s="91">
        <v>14</v>
      </c>
      <c r="E28" s="66">
        <v>6.666666666666667</v>
      </c>
      <c r="F28" s="66">
        <v>6.25</v>
      </c>
      <c r="G28" s="66">
        <v>7.142857142857142</v>
      </c>
      <c r="H28" s="66">
        <v>93.33333333333333</v>
      </c>
      <c r="I28" s="66">
        <v>81.25</v>
      </c>
      <c r="J28" s="66">
        <v>78.57142857142857</v>
      </c>
      <c r="K28" s="66">
        <v>0</v>
      </c>
      <c r="L28" s="66">
        <v>12.5</v>
      </c>
      <c r="M28" s="66">
        <v>14.285714285714285</v>
      </c>
      <c r="N28" s="66">
        <v>0</v>
      </c>
      <c r="O28" s="66">
        <v>0</v>
      </c>
      <c r="P28" s="66">
        <v>0</v>
      </c>
      <c r="Q28" s="66">
        <v>0</v>
      </c>
      <c r="R28" s="66">
        <v>0</v>
      </c>
      <c r="S28" s="66">
        <v>0</v>
      </c>
      <c r="T28" s="200"/>
      <c r="U28" s="200"/>
      <c r="V28" s="214"/>
    </row>
    <row r="29" spans="1:22" s="35" customFormat="1" ht="15" customHeight="1">
      <c r="A29" s="24" t="s">
        <v>481</v>
      </c>
      <c r="B29" s="91">
        <v>17</v>
      </c>
      <c r="C29" s="91">
        <v>24</v>
      </c>
      <c r="D29" s="91">
        <v>27</v>
      </c>
      <c r="E29" s="66">
        <v>0</v>
      </c>
      <c r="F29" s="66">
        <v>8.333333333333332</v>
      </c>
      <c r="G29" s="66">
        <v>7.4074074074074066</v>
      </c>
      <c r="H29" s="66">
        <v>88.23529411764706</v>
      </c>
      <c r="I29" s="66">
        <v>83.33333333333334</v>
      </c>
      <c r="J29" s="66">
        <v>85.18518518518519</v>
      </c>
      <c r="K29" s="66">
        <v>11.76470588235294</v>
      </c>
      <c r="L29" s="66">
        <v>8.333333333333332</v>
      </c>
      <c r="M29" s="66">
        <v>3.7037037037037033</v>
      </c>
      <c r="N29" s="66">
        <v>0</v>
      </c>
      <c r="O29" s="66">
        <v>0</v>
      </c>
      <c r="P29" s="66">
        <v>0</v>
      </c>
      <c r="Q29" s="66">
        <v>0</v>
      </c>
      <c r="R29" s="66">
        <v>0</v>
      </c>
      <c r="S29" s="66">
        <v>3.7</v>
      </c>
      <c r="T29" s="200"/>
      <c r="U29" s="200"/>
      <c r="V29" s="214"/>
    </row>
    <row r="30" spans="1:22" s="35" customFormat="1" ht="15" customHeight="1">
      <c r="A30" s="24" t="s">
        <v>482</v>
      </c>
      <c r="B30" s="91">
        <v>72</v>
      </c>
      <c r="C30" s="91">
        <v>68</v>
      </c>
      <c r="D30" s="91">
        <v>73</v>
      </c>
      <c r="E30" s="66">
        <v>18.055555555555554</v>
      </c>
      <c r="F30" s="66">
        <v>17.647058823529413</v>
      </c>
      <c r="G30" s="66">
        <v>10.95890410958904</v>
      </c>
      <c r="H30" s="66">
        <v>79.16666666666666</v>
      </c>
      <c r="I30" s="66">
        <v>79.41176470588235</v>
      </c>
      <c r="J30" s="66">
        <v>86.3013698630137</v>
      </c>
      <c r="K30" s="66">
        <v>2.7777777777777777</v>
      </c>
      <c r="L30" s="66">
        <v>1.4705882352941175</v>
      </c>
      <c r="M30" s="66">
        <v>2.73972602739726</v>
      </c>
      <c r="N30" s="66">
        <v>0</v>
      </c>
      <c r="O30" s="66">
        <v>1.4705882352941175</v>
      </c>
      <c r="P30" s="66">
        <v>0</v>
      </c>
      <c r="Q30" s="66">
        <v>0</v>
      </c>
      <c r="R30" s="66">
        <v>0</v>
      </c>
      <c r="S30" s="66">
        <v>0</v>
      </c>
      <c r="T30" s="200"/>
      <c r="U30" s="200"/>
      <c r="V30" s="214"/>
    </row>
    <row r="31" spans="1:22" s="4" customFormat="1" ht="19.5" customHeight="1">
      <c r="A31" s="22" t="s">
        <v>533</v>
      </c>
      <c r="B31" s="34">
        <v>153</v>
      </c>
      <c r="C31" s="34">
        <v>156</v>
      </c>
      <c r="D31" s="34">
        <v>164</v>
      </c>
      <c r="E31" s="70">
        <v>9.803921568627452</v>
      </c>
      <c r="F31" s="70">
        <v>9.615384615384617</v>
      </c>
      <c r="G31" s="70">
        <v>6.707317073170732</v>
      </c>
      <c r="H31" s="70">
        <v>83.66013071895425</v>
      </c>
      <c r="I31" s="70">
        <v>81.41025641025641</v>
      </c>
      <c r="J31" s="70">
        <v>85.97560975609755</v>
      </c>
      <c r="K31" s="70">
        <v>5.228758169934641</v>
      </c>
      <c r="L31" s="70">
        <v>7.051282051282051</v>
      </c>
      <c r="M31" s="70">
        <v>5.487804878048781</v>
      </c>
      <c r="N31" s="70">
        <v>0</v>
      </c>
      <c r="O31" s="70">
        <v>0.641025641025641</v>
      </c>
      <c r="P31" s="70">
        <v>0</v>
      </c>
      <c r="Q31" s="70">
        <v>1.3071895424836601</v>
      </c>
      <c r="R31" s="70">
        <v>1.282051282051282</v>
      </c>
      <c r="S31" s="70">
        <v>1.8292682926829267</v>
      </c>
      <c r="T31" s="200"/>
      <c r="U31" s="200"/>
      <c r="V31" s="214"/>
    </row>
    <row r="32" spans="1:20" ht="13.5">
      <c r="A32" s="1" t="s">
        <v>58</v>
      </c>
      <c r="B32" s="7"/>
      <c r="C32" s="7"/>
      <c r="D32" s="7"/>
      <c r="T32" s="200"/>
    </row>
    <row r="33" spans="1:20" ht="11.25">
      <c r="A33" s="7"/>
      <c r="B33" s="7"/>
      <c r="C33" s="7"/>
      <c r="D33" s="7"/>
      <c r="E33" s="7"/>
      <c r="F33" s="7"/>
      <c r="G33" s="7"/>
      <c r="H33" s="7"/>
      <c r="I33" s="7"/>
      <c r="J33" s="7"/>
      <c r="K33" s="7"/>
      <c r="L33" s="7"/>
      <c r="M33" s="7"/>
      <c r="N33" s="7"/>
      <c r="O33" s="7"/>
      <c r="P33" s="7"/>
      <c r="R33" s="7"/>
      <c r="S33" s="7"/>
      <c r="T33" s="215"/>
    </row>
    <row r="34" spans="1:19" ht="11.25">
      <c r="A34" s="7"/>
      <c r="B34" s="7"/>
      <c r="C34" s="7"/>
      <c r="D34" s="7"/>
      <c r="E34" s="7"/>
      <c r="F34" s="7"/>
      <c r="G34" s="7"/>
      <c r="H34" s="7"/>
      <c r="I34" s="7"/>
      <c r="J34" s="7"/>
      <c r="K34" s="7"/>
      <c r="L34" s="7"/>
      <c r="M34" s="7"/>
      <c r="N34" s="7"/>
      <c r="O34" s="7"/>
      <c r="P34" s="7"/>
      <c r="Q34" s="7"/>
      <c r="R34" s="7"/>
      <c r="S34" s="7"/>
    </row>
    <row r="35" spans="1:19" ht="11.25">
      <c r="A35" s="7"/>
      <c r="B35" s="7"/>
      <c r="C35" s="7"/>
      <c r="D35" s="7"/>
      <c r="E35" s="7"/>
      <c r="F35" s="7"/>
      <c r="G35" s="7"/>
      <c r="H35" s="7"/>
      <c r="I35" s="7"/>
      <c r="J35" s="7"/>
      <c r="K35" s="7"/>
      <c r="L35" s="7"/>
      <c r="M35" s="7"/>
      <c r="N35" s="7"/>
      <c r="O35" s="7"/>
      <c r="P35" s="7"/>
      <c r="Q35" s="7"/>
      <c r="R35" s="7"/>
      <c r="S35" s="7"/>
    </row>
    <row r="36" spans="5:19" ht="11.25">
      <c r="E36" s="1"/>
      <c r="F36" s="1"/>
      <c r="G36" s="1"/>
      <c r="H36" s="1"/>
      <c r="I36" s="1"/>
      <c r="J36" s="1"/>
      <c r="K36" s="1"/>
      <c r="L36" s="1"/>
      <c r="M36" s="1"/>
      <c r="N36" s="1"/>
      <c r="O36" s="1"/>
      <c r="P36" s="1"/>
      <c r="Q36" s="1"/>
      <c r="R36" s="1"/>
      <c r="S36" s="1"/>
    </row>
    <row r="37" ht="11.25">
      <c r="F37" s="216"/>
    </row>
  </sheetData>
  <mergeCells count="13">
    <mergeCell ref="N6:P6"/>
    <mergeCell ref="Q6:S6"/>
    <mergeCell ref="K6:M6"/>
    <mergeCell ref="B5:D6"/>
    <mergeCell ref="N5:P5"/>
    <mergeCell ref="Q5:S5"/>
    <mergeCell ref="A3:I3"/>
    <mergeCell ref="R3:S3"/>
    <mergeCell ref="H6:J6"/>
    <mergeCell ref="E6:G6"/>
    <mergeCell ref="E5:G5"/>
    <mergeCell ref="H5:J5"/>
    <mergeCell ref="K5:M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7.xml><?xml version="1.0" encoding="utf-8"?>
<worksheet xmlns="http://schemas.openxmlformats.org/spreadsheetml/2006/main" xmlns:r="http://schemas.openxmlformats.org/officeDocument/2006/relationships">
  <sheetPr codeName="Hoja16"/>
  <dimension ref="A1:AH37"/>
  <sheetViews>
    <sheetView showGridLines="0" workbookViewId="0" topLeftCell="A1">
      <selection activeCell="A1" sqref="A1"/>
    </sheetView>
  </sheetViews>
  <sheetFormatPr defaultColWidth="11.421875" defaultRowHeight="12.75"/>
  <cols>
    <col min="1" max="1" width="37.7109375" style="1" customWidth="1"/>
    <col min="2" max="4" width="7.140625" style="1" customWidth="1"/>
    <col min="5" max="6" width="7.140625" style="16" customWidth="1"/>
    <col min="7" max="7" width="7.140625" style="217" customWidth="1"/>
    <col min="8" max="12" width="7.140625" style="16" customWidth="1"/>
    <col min="13" max="13" width="7.140625" style="217" customWidth="1"/>
    <col min="14" max="15" width="7.140625" style="16" customWidth="1"/>
    <col min="16" max="16" width="7.140625" style="217" customWidth="1"/>
    <col min="17" max="18" width="7.140625" style="8" customWidth="1"/>
    <col min="19" max="19" width="7.140625" style="16" customWidth="1"/>
    <col min="20" max="23" width="5.7109375" style="1" customWidth="1"/>
    <col min="24" max="24" width="5.7109375" style="25" customWidth="1"/>
    <col min="25" max="26" width="5.7109375" style="1" customWidth="1"/>
    <col min="27" max="27" width="5.7109375" style="25" customWidth="1"/>
    <col min="28" max="29" width="11.57421875" style="1" customWidth="1"/>
    <col min="30" max="16384" width="11.57421875" style="36" customWidth="1"/>
  </cols>
  <sheetData>
    <row r="1" spans="20:21" ht="30" customHeight="1">
      <c r="T1" s="36"/>
      <c r="U1" s="36"/>
    </row>
    <row r="2" spans="1:29" s="219" customFormat="1" ht="18" customHeight="1">
      <c r="A2" s="505"/>
      <c r="B2" s="505"/>
      <c r="C2" s="505"/>
      <c r="D2" s="505"/>
      <c r="E2" s="505"/>
      <c r="F2" s="505"/>
      <c r="G2" s="505"/>
      <c r="H2" s="505"/>
      <c r="I2" s="505"/>
      <c r="J2" s="505"/>
      <c r="K2" s="505"/>
      <c r="L2" s="505"/>
      <c r="M2" s="505"/>
      <c r="N2" s="505"/>
      <c r="O2" s="505"/>
      <c r="P2" s="505"/>
      <c r="Q2" s="61"/>
      <c r="R2" s="218"/>
      <c r="T2" s="17"/>
      <c r="U2" s="17"/>
      <c r="V2" s="17"/>
      <c r="W2" s="17"/>
      <c r="X2" s="17"/>
      <c r="Y2" s="17"/>
      <c r="Z2" s="17"/>
      <c r="AA2" s="17"/>
      <c r="AB2" s="17"/>
      <c r="AC2" s="17"/>
    </row>
    <row r="3" spans="1:29" s="219" customFormat="1" ht="22.5" customHeight="1">
      <c r="A3" s="506" t="s">
        <v>179</v>
      </c>
      <c r="B3" s="506"/>
      <c r="C3" s="506"/>
      <c r="D3" s="506"/>
      <c r="E3" s="506"/>
      <c r="F3" s="506"/>
      <c r="G3" s="506"/>
      <c r="H3" s="506"/>
      <c r="I3" s="507"/>
      <c r="J3" s="507"/>
      <c r="K3" s="507"/>
      <c r="L3" s="507"/>
      <c r="M3" s="14"/>
      <c r="N3" s="14"/>
      <c r="O3" s="14"/>
      <c r="P3" s="14"/>
      <c r="Q3" s="14"/>
      <c r="R3" s="476" t="s">
        <v>180</v>
      </c>
      <c r="S3" s="476"/>
      <c r="T3" s="220"/>
      <c r="U3" s="220"/>
      <c r="V3" s="220"/>
      <c r="W3" s="220"/>
      <c r="X3" s="220"/>
      <c r="Y3" s="17"/>
      <c r="Z3" s="17"/>
      <c r="AA3" s="17"/>
      <c r="AB3" s="17"/>
      <c r="AC3" s="17"/>
    </row>
    <row r="4" spans="20:34" ht="9.75" customHeight="1">
      <c r="T4" s="220"/>
      <c r="U4" s="220"/>
      <c r="V4" s="220"/>
      <c r="X4" s="1"/>
      <c r="Y4" s="221"/>
      <c r="Z4" s="36"/>
      <c r="AA4" s="36"/>
      <c r="AB4" s="36"/>
      <c r="AE4" s="213"/>
      <c r="AH4" s="213"/>
    </row>
    <row r="5" spans="1:29" s="213" customFormat="1" ht="18" customHeight="1">
      <c r="A5" s="27"/>
      <c r="B5" s="500" t="s">
        <v>494</v>
      </c>
      <c r="C5" s="500"/>
      <c r="D5" s="500"/>
      <c r="E5" s="466" t="s">
        <v>181</v>
      </c>
      <c r="F5" s="466"/>
      <c r="G5" s="466"/>
      <c r="H5" s="511" t="s">
        <v>41</v>
      </c>
      <c r="I5" s="511"/>
      <c r="J5" s="511"/>
      <c r="K5" s="511" t="s">
        <v>42</v>
      </c>
      <c r="L5" s="511"/>
      <c r="M5" s="511"/>
      <c r="N5" s="511" t="s">
        <v>43</v>
      </c>
      <c r="O5" s="511"/>
      <c r="P5" s="511"/>
      <c r="Q5" s="511" t="s">
        <v>44</v>
      </c>
      <c r="R5" s="511"/>
      <c r="S5" s="511"/>
      <c r="T5" s="220"/>
      <c r="U5" s="220"/>
      <c r="V5" s="220"/>
      <c r="W5" s="25"/>
      <c r="X5" s="25"/>
      <c r="Y5" s="25"/>
      <c r="Z5" s="25"/>
      <c r="AA5" s="25"/>
      <c r="AB5" s="25"/>
      <c r="AC5" s="25"/>
    </row>
    <row r="6" spans="1:29" s="213" customFormat="1" ht="18" customHeight="1">
      <c r="A6" s="27"/>
      <c r="B6" s="499"/>
      <c r="C6" s="499"/>
      <c r="D6" s="499"/>
      <c r="E6" s="526" t="s">
        <v>40</v>
      </c>
      <c r="F6" s="526"/>
      <c r="G6" s="536"/>
      <c r="H6" s="526" t="s">
        <v>40</v>
      </c>
      <c r="I6" s="526"/>
      <c r="J6" s="536"/>
      <c r="K6" s="526" t="s">
        <v>40</v>
      </c>
      <c r="L6" s="526"/>
      <c r="M6" s="536"/>
      <c r="N6" s="526" t="s">
        <v>40</v>
      </c>
      <c r="O6" s="526"/>
      <c r="P6" s="536"/>
      <c r="Q6" s="526" t="s">
        <v>40</v>
      </c>
      <c r="R6" s="526"/>
      <c r="S6" s="536"/>
      <c r="T6" s="17"/>
      <c r="U6" s="17"/>
      <c r="V6" s="17"/>
      <c r="W6" s="17"/>
      <c r="X6" s="17"/>
      <c r="Y6" s="17"/>
      <c r="Z6" s="17"/>
      <c r="AA6" s="17"/>
      <c r="AB6" s="17"/>
      <c r="AC6" s="17"/>
    </row>
    <row r="7" spans="1:29" s="213" customFormat="1" ht="18.75" customHeight="1">
      <c r="A7" s="27"/>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17"/>
      <c r="U7" s="17"/>
      <c r="V7" s="17"/>
      <c r="W7" s="17"/>
      <c r="X7" s="17"/>
      <c r="Y7" s="17"/>
      <c r="Z7" s="17"/>
      <c r="AA7" s="17"/>
      <c r="AB7" s="17"/>
      <c r="AC7" s="17"/>
    </row>
    <row r="8" spans="1:29" s="45" customFormat="1" ht="19.5" customHeight="1">
      <c r="A8" s="19" t="s">
        <v>468</v>
      </c>
      <c r="B8" s="406">
        <v>132</v>
      </c>
      <c r="C8" s="406">
        <v>134</v>
      </c>
      <c r="D8" s="406">
        <v>141</v>
      </c>
      <c r="E8" s="114">
        <v>5.303030303030303</v>
      </c>
      <c r="F8" s="114">
        <v>6.7164179104477615</v>
      </c>
      <c r="G8" s="114">
        <v>5.673758865248227</v>
      </c>
      <c r="H8" s="114">
        <v>37.121212121212125</v>
      </c>
      <c r="I8" s="114">
        <v>32.83582089552239</v>
      </c>
      <c r="J8" s="114">
        <v>36.17021276595745</v>
      </c>
      <c r="K8" s="114">
        <v>18.181818181818183</v>
      </c>
      <c r="L8" s="114">
        <v>21.641791044776117</v>
      </c>
      <c r="M8" s="114">
        <v>21.27659574468085</v>
      </c>
      <c r="N8" s="114">
        <v>18.939393939393938</v>
      </c>
      <c r="O8" s="114">
        <v>20.149253731343283</v>
      </c>
      <c r="P8" s="114">
        <v>19.858156028368796</v>
      </c>
      <c r="Q8" s="114">
        <v>20.454545454545457</v>
      </c>
      <c r="R8" s="114">
        <v>18.65671641791045</v>
      </c>
      <c r="S8" s="114">
        <v>17.02127659574468</v>
      </c>
      <c r="T8" s="201"/>
      <c r="U8" s="17"/>
      <c r="V8" s="17"/>
      <c r="W8" s="17"/>
      <c r="X8" s="17"/>
      <c r="Y8" s="17"/>
      <c r="Z8" s="17"/>
      <c r="AA8" s="17"/>
      <c r="AB8" s="17"/>
      <c r="AC8" s="17"/>
    </row>
    <row r="9" spans="1:29" s="35" customFormat="1" ht="15" customHeight="1">
      <c r="A9" s="20" t="s">
        <v>469</v>
      </c>
      <c r="B9" s="65">
        <v>14</v>
      </c>
      <c r="C9" s="65">
        <v>15</v>
      </c>
      <c r="D9" s="65">
        <v>15</v>
      </c>
      <c r="E9" s="66">
        <v>7.142857142857142</v>
      </c>
      <c r="F9" s="66">
        <v>6.666666666666667</v>
      </c>
      <c r="G9" s="66">
        <v>6.666666666666667</v>
      </c>
      <c r="H9" s="66">
        <v>21.428571428571427</v>
      </c>
      <c r="I9" s="66">
        <v>20</v>
      </c>
      <c r="J9" s="66">
        <v>20</v>
      </c>
      <c r="K9" s="66">
        <v>14.285714285714285</v>
      </c>
      <c r="L9" s="66">
        <v>13.333333333333334</v>
      </c>
      <c r="M9" s="66">
        <v>13.333333333333334</v>
      </c>
      <c r="N9" s="66">
        <v>28.57142857142857</v>
      </c>
      <c r="O9" s="66">
        <v>26.666666666666668</v>
      </c>
      <c r="P9" s="66">
        <v>26.666666666666668</v>
      </c>
      <c r="Q9" s="66">
        <v>28.57142857142857</v>
      </c>
      <c r="R9" s="66">
        <v>33.33333333333333</v>
      </c>
      <c r="S9" s="66">
        <v>33.33333333333333</v>
      </c>
      <c r="T9" s="201"/>
      <c r="U9" s="17"/>
      <c r="V9" s="17"/>
      <c r="W9" s="17"/>
      <c r="X9" s="17"/>
      <c r="Y9" s="17"/>
      <c r="Z9" s="17"/>
      <c r="AA9" s="17"/>
      <c r="AB9" s="17"/>
      <c r="AC9" s="17"/>
    </row>
    <row r="10" spans="1:29" s="35" customFormat="1" ht="15" customHeight="1">
      <c r="A10" s="20" t="s">
        <v>526</v>
      </c>
      <c r="B10" s="65">
        <v>14</v>
      </c>
      <c r="C10" s="65">
        <v>16</v>
      </c>
      <c r="D10" s="65">
        <v>17</v>
      </c>
      <c r="E10" s="66">
        <v>0</v>
      </c>
      <c r="F10" s="66">
        <v>0</v>
      </c>
      <c r="G10" s="66">
        <v>5.88235294117647</v>
      </c>
      <c r="H10" s="66">
        <v>21.428571428571427</v>
      </c>
      <c r="I10" s="66">
        <v>18.75</v>
      </c>
      <c r="J10" s="66">
        <v>29.411764705882355</v>
      </c>
      <c r="K10" s="66">
        <v>14.285714285714285</v>
      </c>
      <c r="L10" s="66">
        <v>25</v>
      </c>
      <c r="M10" s="66">
        <v>17.647058823529413</v>
      </c>
      <c r="N10" s="66">
        <v>28.57142857142857</v>
      </c>
      <c r="O10" s="66">
        <v>25</v>
      </c>
      <c r="P10" s="66">
        <v>23.52941176470588</v>
      </c>
      <c r="Q10" s="66">
        <v>35.714285714285715</v>
      </c>
      <c r="R10" s="66">
        <v>31.25</v>
      </c>
      <c r="S10" s="66">
        <v>23.52941176470588</v>
      </c>
      <c r="T10" s="201"/>
      <c r="U10" s="17"/>
      <c r="V10" s="17"/>
      <c r="W10" s="17"/>
      <c r="X10" s="17"/>
      <c r="Y10" s="17"/>
      <c r="Z10" s="17"/>
      <c r="AA10" s="17"/>
      <c r="AB10" s="17"/>
      <c r="AC10" s="17"/>
    </row>
    <row r="11" spans="1:29" s="35" customFormat="1" ht="15" customHeight="1">
      <c r="A11" s="20" t="s">
        <v>527</v>
      </c>
      <c r="B11" s="65">
        <v>13</v>
      </c>
      <c r="C11" s="65">
        <v>12</v>
      </c>
      <c r="D11" s="65">
        <v>11</v>
      </c>
      <c r="E11" s="66">
        <v>0</v>
      </c>
      <c r="F11" s="66">
        <v>8.333333333333332</v>
      </c>
      <c r="G11" s="66">
        <v>0</v>
      </c>
      <c r="H11" s="66">
        <v>38.46153846153847</v>
      </c>
      <c r="I11" s="66">
        <v>25</v>
      </c>
      <c r="J11" s="66">
        <v>27.27272727272727</v>
      </c>
      <c r="K11" s="66">
        <v>7.6923076923076925</v>
      </c>
      <c r="L11" s="66">
        <v>8.333333333333332</v>
      </c>
      <c r="M11" s="66">
        <v>9.090909090909092</v>
      </c>
      <c r="N11" s="66">
        <v>15.384615384615385</v>
      </c>
      <c r="O11" s="66">
        <v>25</v>
      </c>
      <c r="P11" s="66">
        <v>27.27272727272727</v>
      </c>
      <c r="Q11" s="66">
        <v>38.46153846153847</v>
      </c>
      <c r="R11" s="66">
        <v>33.33333333333333</v>
      </c>
      <c r="S11" s="66">
        <v>36.36363636363637</v>
      </c>
      <c r="T11" s="201"/>
      <c r="U11" s="17"/>
      <c r="V11" s="17"/>
      <c r="W11" s="17"/>
      <c r="X11" s="17"/>
      <c r="Y11" s="17"/>
      <c r="Z11" s="17"/>
      <c r="AA11" s="17"/>
      <c r="AB11" s="17"/>
      <c r="AC11" s="17"/>
    </row>
    <row r="12" spans="1:29" s="35" customFormat="1" ht="15" customHeight="1">
      <c r="A12" s="20" t="s">
        <v>470</v>
      </c>
      <c r="B12" s="65">
        <v>9</v>
      </c>
      <c r="C12" s="65">
        <v>9</v>
      </c>
      <c r="D12" s="65">
        <v>9</v>
      </c>
      <c r="E12" s="66">
        <v>11.11111111111111</v>
      </c>
      <c r="F12" s="66">
        <v>11.11111111111111</v>
      </c>
      <c r="G12" s="66">
        <v>11.11111111111111</v>
      </c>
      <c r="H12" s="66">
        <v>44.44444444444444</v>
      </c>
      <c r="I12" s="66">
        <v>44.44444444444444</v>
      </c>
      <c r="J12" s="66">
        <v>44.44444444444444</v>
      </c>
      <c r="K12" s="66">
        <v>22.22222222222222</v>
      </c>
      <c r="L12" s="66">
        <v>22.22222222222222</v>
      </c>
      <c r="M12" s="66">
        <v>22.22222222222222</v>
      </c>
      <c r="N12" s="66">
        <v>11.11111111111111</v>
      </c>
      <c r="O12" s="66">
        <v>11.11111111111111</v>
      </c>
      <c r="P12" s="66">
        <v>22.22222222222222</v>
      </c>
      <c r="Q12" s="66">
        <v>11.11111111111111</v>
      </c>
      <c r="R12" s="66">
        <v>11.11111111111111</v>
      </c>
      <c r="S12" s="66">
        <v>0</v>
      </c>
      <c r="T12" s="201"/>
      <c r="U12" s="17"/>
      <c r="V12" s="17"/>
      <c r="W12" s="17"/>
      <c r="X12" s="17"/>
      <c r="Y12" s="17"/>
      <c r="Z12" s="17"/>
      <c r="AA12" s="17"/>
      <c r="AB12" s="17"/>
      <c r="AC12" s="17"/>
    </row>
    <row r="13" spans="1:29" s="35" customFormat="1" ht="15" customHeight="1">
      <c r="A13" s="20" t="s">
        <v>528</v>
      </c>
      <c r="B13" s="65">
        <v>13</v>
      </c>
      <c r="C13" s="65">
        <v>13</v>
      </c>
      <c r="D13" s="65">
        <v>15</v>
      </c>
      <c r="E13" s="66">
        <v>7.6923076923076925</v>
      </c>
      <c r="F13" s="66">
        <v>7.6923076923076925</v>
      </c>
      <c r="G13" s="66">
        <v>6.666666666666667</v>
      </c>
      <c r="H13" s="66">
        <v>69.23076923076923</v>
      </c>
      <c r="I13" s="66">
        <v>69.23076923076923</v>
      </c>
      <c r="J13" s="66">
        <v>66.66666666666666</v>
      </c>
      <c r="K13" s="66">
        <v>7.6923076923076925</v>
      </c>
      <c r="L13" s="66">
        <v>0</v>
      </c>
      <c r="M13" s="66">
        <v>6.666666666666667</v>
      </c>
      <c r="N13" s="66">
        <v>7.6923076923076925</v>
      </c>
      <c r="O13" s="66">
        <v>15.384615384615385</v>
      </c>
      <c r="P13" s="66">
        <v>6.666666666666667</v>
      </c>
      <c r="Q13" s="66">
        <v>7.6923076923076925</v>
      </c>
      <c r="R13" s="66">
        <v>7.6923076923076925</v>
      </c>
      <c r="S13" s="66">
        <v>13.333333333333334</v>
      </c>
      <c r="T13" s="201"/>
      <c r="U13" s="17"/>
      <c r="V13" s="17"/>
      <c r="W13" s="17"/>
      <c r="X13" s="17"/>
      <c r="Y13" s="17"/>
      <c r="Z13" s="17"/>
      <c r="AA13" s="17"/>
      <c r="AB13" s="17"/>
      <c r="AC13" s="17"/>
    </row>
    <row r="14" spans="1:29" s="35" customFormat="1" ht="15" customHeight="1">
      <c r="A14" s="20" t="s">
        <v>471</v>
      </c>
      <c r="B14" s="65">
        <v>11</v>
      </c>
      <c r="C14" s="65">
        <v>11</v>
      </c>
      <c r="D14" s="65">
        <v>13</v>
      </c>
      <c r="E14" s="66">
        <v>18.181818181818183</v>
      </c>
      <c r="F14" s="66">
        <v>18.181818181818183</v>
      </c>
      <c r="G14" s="66">
        <v>15.384615384615385</v>
      </c>
      <c r="H14" s="66">
        <v>9.090909090909092</v>
      </c>
      <c r="I14" s="66">
        <v>9.090909090909092</v>
      </c>
      <c r="J14" s="66">
        <v>23.076923076923077</v>
      </c>
      <c r="K14" s="66">
        <v>18.181818181818183</v>
      </c>
      <c r="L14" s="66">
        <v>27.27272727272727</v>
      </c>
      <c r="M14" s="66">
        <v>30.76923076923077</v>
      </c>
      <c r="N14" s="66">
        <v>27.27272727272727</v>
      </c>
      <c r="O14" s="66">
        <v>27.27272727272727</v>
      </c>
      <c r="P14" s="66">
        <v>15.384615384615385</v>
      </c>
      <c r="Q14" s="66">
        <v>27.27272727272727</v>
      </c>
      <c r="R14" s="66">
        <v>18.181818181818183</v>
      </c>
      <c r="S14" s="66">
        <v>15.384615384615385</v>
      </c>
      <c r="T14" s="201"/>
      <c r="U14" s="17"/>
      <c r="V14" s="17"/>
      <c r="W14" s="17"/>
      <c r="X14" s="17"/>
      <c r="Y14" s="17"/>
      <c r="Z14" s="17"/>
      <c r="AA14" s="17"/>
      <c r="AB14" s="17"/>
      <c r="AC14" s="17"/>
    </row>
    <row r="15" spans="1:29" s="35" customFormat="1" ht="15" customHeight="1">
      <c r="A15" s="20" t="s">
        <v>529</v>
      </c>
      <c r="B15" s="65">
        <v>13</v>
      </c>
      <c r="C15" s="65">
        <v>13</v>
      </c>
      <c r="D15" s="65">
        <v>13</v>
      </c>
      <c r="E15" s="66">
        <v>0</v>
      </c>
      <c r="F15" s="66">
        <v>0</v>
      </c>
      <c r="G15" s="66">
        <v>7.6923076923076925</v>
      </c>
      <c r="H15" s="66">
        <v>46.15384615384615</v>
      </c>
      <c r="I15" s="66">
        <v>53.84615384615385</v>
      </c>
      <c r="J15" s="66">
        <v>46.15384615384615</v>
      </c>
      <c r="K15" s="66">
        <v>23.076923076923077</v>
      </c>
      <c r="L15" s="66">
        <v>23.076923076923077</v>
      </c>
      <c r="M15" s="66">
        <v>30.76923076923077</v>
      </c>
      <c r="N15" s="66">
        <v>15.384615384615385</v>
      </c>
      <c r="O15" s="66">
        <v>15.384615384615385</v>
      </c>
      <c r="P15" s="66">
        <v>7.6923076923076925</v>
      </c>
      <c r="Q15" s="66">
        <v>15.384615384615385</v>
      </c>
      <c r="R15" s="66">
        <v>7.6923076923076925</v>
      </c>
      <c r="S15" s="66">
        <v>7.6923076923076925</v>
      </c>
      <c r="T15" s="201"/>
      <c r="U15" s="17"/>
      <c r="V15" s="17"/>
      <c r="W15" s="17"/>
      <c r="X15" s="17"/>
      <c r="Y15" s="17"/>
      <c r="Z15" s="17"/>
      <c r="AA15" s="17"/>
      <c r="AB15" s="17"/>
      <c r="AC15" s="17"/>
    </row>
    <row r="16" spans="1:29" s="35" customFormat="1" ht="15" customHeight="1">
      <c r="A16" s="20" t="s">
        <v>472</v>
      </c>
      <c r="B16" s="65">
        <v>15</v>
      </c>
      <c r="C16" s="65">
        <v>14</v>
      </c>
      <c r="D16" s="65">
        <v>14</v>
      </c>
      <c r="E16" s="66">
        <v>0</v>
      </c>
      <c r="F16" s="66">
        <v>0</v>
      </c>
      <c r="G16" s="66">
        <v>0</v>
      </c>
      <c r="H16" s="66">
        <v>26.666666666666668</v>
      </c>
      <c r="I16" s="66">
        <v>14.285714285714285</v>
      </c>
      <c r="J16" s="66">
        <v>21.428571428571427</v>
      </c>
      <c r="K16" s="66">
        <v>40</v>
      </c>
      <c r="L16" s="66">
        <v>50</v>
      </c>
      <c r="M16" s="66">
        <v>28.57142857142857</v>
      </c>
      <c r="N16" s="66">
        <v>20</v>
      </c>
      <c r="O16" s="66">
        <v>21.428571428571427</v>
      </c>
      <c r="P16" s="66">
        <v>42.857142857142854</v>
      </c>
      <c r="Q16" s="66">
        <v>13.333333333333334</v>
      </c>
      <c r="R16" s="66">
        <v>14.285714285714285</v>
      </c>
      <c r="S16" s="66">
        <v>7.142857142857142</v>
      </c>
      <c r="T16" s="201"/>
      <c r="U16" s="17"/>
      <c r="V16" s="17"/>
      <c r="W16" s="17"/>
      <c r="X16" s="17"/>
      <c r="Y16" s="17"/>
      <c r="Z16" s="17"/>
      <c r="AA16" s="17"/>
      <c r="AB16" s="17"/>
      <c r="AC16" s="17"/>
    </row>
    <row r="17" spans="1:29" s="35" customFormat="1" ht="15" customHeight="1">
      <c r="A17" s="20" t="s">
        <v>473</v>
      </c>
      <c r="B17" s="65">
        <v>5</v>
      </c>
      <c r="C17" s="65">
        <v>5</v>
      </c>
      <c r="D17" s="65">
        <v>7</v>
      </c>
      <c r="E17" s="66">
        <v>0</v>
      </c>
      <c r="F17" s="66">
        <v>0</v>
      </c>
      <c r="G17" s="66">
        <v>0</v>
      </c>
      <c r="H17" s="66">
        <v>0</v>
      </c>
      <c r="I17" s="66">
        <v>0</v>
      </c>
      <c r="J17" s="66">
        <v>0</v>
      </c>
      <c r="K17" s="66">
        <v>40</v>
      </c>
      <c r="L17" s="66">
        <v>40</v>
      </c>
      <c r="M17" s="66">
        <v>42.857142857142854</v>
      </c>
      <c r="N17" s="66">
        <v>20</v>
      </c>
      <c r="O17" s="66">
        <v>20</v>
      </c>
      <c r="P17" s="66">
        <v>28.57142857142857</v>
      </c>
      <c r="Q17" s="66">
        <v>40</v>
      </c>
      <c r="R17" s="66">
        <v>40</v>
      </c>
      <c r="S17" s="66">
        <v>28.57142857142857</v>
      </c>
      <c r="T17" s="201"/>
      <c r="U17" s="17"/>
      <c r="V17" s="17"/>
      <c r="W17" s="17"/>
      <c r="X17" s="17"/>
      <c r="Y17" s="17"/>
      <c r="Z17" s="17"/>
      <c r="AA17" s="17"/>
      <c r="AB17" s="17"/>
      <c r="AC17" s="17"/>
    </row>
    <row r="18" spans="1:29" s="35" customFormat="1" ht="15" customHeight="1">
      <c r="A18" s="20" t="s">
        <v>530</v>
      </c>
      <c r="B18" s="65">
        <v>25</v>
      </c>
      <c r="C18" s="65">
        <v>26</v>
      </c>
      <c r="D18" s="65">
        <v>27</v>
      </c>
      <c r="E18" s="66">
        <v>8</v>
      </c>
      <c r="F18" s="66">
        <v>11.538461538461538</v>
      </c>
      <c r="G18" s="66">
        <v>3.7037037037037033</v>
      </c>
      <c r="H18" s="66">
        <v>56</v>
      </c>
      <c r="I18" s="66">
        <v>46.15384615384615</v>
      </c>
      <c r="J18" s="66">
        <v>51.85185185185185</v>
      </c>
      <c r="K18" s="66">
        <v>12</v>
      </c>
      <c r="L18" s="66">
        <v>19.230769230769234</v>
      </c>
      <c r="M18" s="66">
        <v>22.22222222222222</v>
      </c>
      <c r="N18" s="66">
        <v>16</v>
      </c>
      <c r="O18" s="66">
        <v>15.384615384615385</v>
      </c>
      <c r="P18" s="66">
        <v>11.11111111111111</v>
      </c>
      <c r="Q18" s="66">
        <v>8</v>
      </c>
      <c r="R18" s="66">
        <v>7.6923076923076925</v>
      </c>
      <c r="S18" s="66">
        <v>11.11111111111111</v>
      </c>
      <c r="T18" s="201"/>
      <c r="U18" s="17"/>
      <c r="V18" s="17"/>
      <c r="W18" s="17"/>
      <c r="X18" s="17"/>
      <c r="Y18" s="17"/>
      <c r="Z18" s="17"/>
      <c r="AA18" s="17"/>
      <c r="AB18" s="17"/>
      <c r="AC18" s="17"/>
    </row>
    <row r="19" spans="1:29" s="45" customFormat="1" ht="19.5" customHeight="1">
      <c r="A19" s="21" t="s">
        <v>474</v>
      </c>
      <c r="B19" s="94">
        <v>21</v>
      </c>
      <c r="C19" s="94">
        <v>22</v>
      </c>
      <c r="D19" s="94">
        <v>23</v>
      </c>
      <c r="E19" s="68">
        <v>14.285714285714285</v>
      </c>
      <c r="F19" s="68">
        <v>13.636363636363635</v>
      </c>
      <c r="G19" s="68">
        <v>13.043478260869565</v>
      </c>
      <c r="H19" s="68">
        <v>23.809523809523807</v>
      </c>
      <c r="I19" s="68">
        <v>31.818181818181817</v>
      </c>
      <c r="J19" s="68">
        <v>21.73913043478261</v>
      </c>
      <c r="K19" s="68">
        <v>28.57142857142857</v>
      </c>
      <c r="L19" s="68">
        <v>22.727272727272727</v>
      </c>
      <c r="M19" s="68">
        <v>39.130434782608695</v>
      </c>
      <c r="N19" s="68">
        <v>14.285714285714285</v>
      </c>
      <c r="O19" s="68">
        <v>9.090909090909092</v>
      </c>
      <c r="P19" s="68">
        <v>8.695652173913043</v>
      </c>
      <c r="Q19" s="68">
        <v>19.047619047619047</v>
      </c>
      <c r="R19" s="68">
        <v>22.727272727272727</v>
      </c>
      <c r="S19" s="68">
        <v>17.391304347826086</v>
      </c>
      <c r="T19" s="201"/>
      <c r="U19" s="17"/>
      <c r="V19" s="17"/>
      <c r="W19" s="17"/>
      <c r="X19" s="17"/>
      <c r="Y19" s="17"/>
      <c r="Z19" s="17"/>
      <c r="AA19" s="17"/>
      <c r="AB19" s="17"/>
      <c r="AC19" s="17"/>
    </row>
    <row r="20" spans="1:29" s="35" customFormat="1" ht="15" customHeight="1">
      <c r="A20" s="20" t="s">
        <v>531</v>
      </c>
      <c r="B20" s="65">
        <v>8</v>
      </c>
      <c r="C20" s="65">
        <v>9</v>
      </c>
      <c r="D20" s="65">
        <v>10</v>
      </c>
      <c r="E20" s="66">
        <v>12.5</v>
      </c>
      <c r="F20" s="66">
        <v>11.11111111111111</v>
      </c>
      <c r="G20" s="66">
        <v>10</v>
      </c>
      <c r="H20" s="66">
        <v>62.5</v>
      </c>
      <c r="I20" s="66">
        <v>66.66666666666666</v>
      </c>
      <c r="J20" s="66">
        <v>40</v>
      </c>
      <c r="K20" s="66">
        <v>0</v>
      </c>
      <c r="L20" s="66">
        <v>0</v>
      </c>
      <c r="M20" s="66">
        <v>30</v>
      </c>
      <c r="N20" s="66">
        <v>25</v>
      </c>
      <c r="O20" s="66">
        <v>22.22222222222222</v>
      </c>
      <c r="P20" s="66">
        <v>20</v>
      </c>
      <c r="Q20" s="66">
        <v>0</v>
      </c>
      <c r="R20" s="66">
        <v>0</v>
      </c>
      <c r="S20" s="66">
        <v>0</v>
      </c>
      <c r="T20" s="201"/>
      <c r="U20" s="17"/>
      <c r="V20" s="17"/>
      <c r="W20" s="17"/>
      <c r="X20" s="17"/>
      <c r="Y20" s="17"/>
      <c r="Z20" s="17"/>
      <c r="AA20" s="17"/>
      <c r="AB20" s="17"/>
      <c r="AC20" s="17"/>
    </row>
    <row r="21" spans="1:29" s="35" customFormat="1" ht="15" customHeight="1">
      <c r="A21" s="20" t="s">
        <v>475</v>
      </c>
      <c r="B21" s="65">
        <v>2</v>
      </c>
      <c r="C21" s="65">
        <v>2</v>
      </c>
      <c r="D21" s="65">
        <v>2</v>
      </c>
      <c r="E21" s="66">
        <v>0</v>
      </c>
      <c r="F21" s="66">
        <v>0</v>
      </c>
      <c r="G21" s="66">
        <v>0</v>
      </c>
      <c r="H21" s="66">
        <v>0</v>
      </c>
      <c r="I21" s="66">
        <v>0</v>
      </c>
      <c r="J21" s="66">
        <v>0</v>
      </c>
      <c r="K21" s="66">
        <v>0</v>
      </c>
      <c r="L21" s="66">
        <v>0</v>
      </c>
      <c r="M21" s="66">
        <v>0</v>
      </c>
      <c r="N21" s="66">
        <v>0</v>
      </c>
      <c r="O21" s="66">
        <v>0</v>
      </c>
      <c r="P21" s="66">
        <v>0</v>
      </c>
      <c r="Q21" s="66">
        <v>100</v>
      </c>
      <c r="R21" s="66">
        <v>100</v>
      </c>
      <c r="S21" s="66">
        <v>100</v>
      </c>
      <c r="T21" s="201"/>
      <c r="U21" s="17"/>
      <c r="V21" s="17"/>
      <c r="W21" s="17"/>
      <c r="X21" s="17"/>
      <c r="Y21" s="17"/>
      <c r="Z21" s="17"/>
      <c r="AA21" s="17"/>
      <c r="AB21" s="17"/>
      <c r="AC21" s="17"/>
    </row>
    <row r="22" spans="1:29" s="35" customFormat="1" ht="15" customHeight="1">
      <c r="A22" s="20" t="s">
        <v>532</v>
      </c>
      <c r="B22" s="65">
        <v>11</v>
      </c>
      <c r="C22" s="65">
        <v>11</v>
      </c>
      <c r="D22" s="65">
        <v>11</v>
      </c>
      <c r="E22" s="66">
        <v>18.181818181818183</v>
      </c>
      <c r="F22" s="66">
        <v>18.181818181818183</v>
      </c>
      <c r="G22" s="66">
        <v>18.181818181818183</v>
      </c>
      <c r="H22" s="66">
        <v>0</v>
      </c>
      <c r="I22" s="66">
        <v>9.090909090909092</v>
      </c>
      <c r="J22" s="66">
        <v>9.090909090909092</v>
      </c>
      <c r="K22" s="66">
        <v>54.54545454545454</v>
      </c>
      <c r="L22" s="66">
        <v>45.45454545454545</v>
      </c>
      <c r="M22" s="66">
        <v>54.54545454545454</v>
      </c>
      <c r="N22" s="66">
        <v>9.090909090909092</v>
      </c>
      <c r="O22" s="66">
        <v>0</v>
      </c>
      <c r="P22" s="66">
        <v>0</v>
      </c>
      <c r="Q22" s="66">
        <v>18.181818181818183</v>
      </c>
      <c r="R22" s="66">
        <v>27.27272727272727</v>
      </c>
      <c r="S22" s="66">
        <v>18.181818181818183</v>
      </c>
      <c r="T22" s="201"/>
      <c r="U22" s="17"/>
      <c r="V22" s="17"/>
      <c r="W22" s="17"/>
      <c r="X22" s="17"/>
      <c r="Y22" s="17"/>
      <c r="Z22" s="17"/>
      <c r="AA22" s="17"/>
      <c r="AB22" s="17"/>
      <c r="AC22" s="17"/>
    </row>
    <row r="23" spans="1:29" s="35" customFormat="1" ht="19.5" customHeight="1">
      <c r="A23" s="22" t="s">
        <v>533</v>
      </c>
      <c r="B23" s="34">
        <v>153</v>
      </c>
      <c r="C23" s="34">
        <v>156</v>
      </c>
      <c r="D23" s="34">
        <v>164</v>
      </c>
      <c r="E23" s="70">
        <v>6.535947712418301</v>
      </c>
      <c r="F23" s="70">
        <v>7.6923076923076925</v>
      </c>
      <c r="G23" s="70">
        <v>6.707317073170732</v>
      </c>
      <c r="H23" s="70">
        <v>35.294117647058826</v>
      </c>
      <c r="I23" s="70">
        <v>32.69230769230769</v>
      </c>
      <c r="J23" s="70">
        <v>34.146341463414636</v>
      </c>
      <c r="K23" s="70">
        <v>19.607843137254903</v>
      </c>
      <c r="L23" s="70">
        <v>21.794871794871796</v>
      </c>
      <c r="M23" s="70">
        <v>23.78048780487805</v>
      </c>
      <c r="N23" s="70">
        <v>18.30065359477124</v>
      </c>
      <c r="O23" s="70">
        <v>18.58974358974359</v>
      </c>
      <c r="P23" s="70">
        <v>18.29268292682927</v>
      </c>
      <c r="Q23" s="70">
        <v>20.26143790849673</v>
      </c>
      <c r="R23" s="70">
        <v>19.230769230769234</v>
      </c>
      <c r="S23" s="70">
        <v>17.073170731707318</v>
      </c>
      <c r="T23" s="201"/>
      <c r="U23" s="17"/>
      <c r="V23" s="17"/>
      <c r="W23" s="17"/>
      <c r="X23" s="17"/>
      <c r="Y23" s="17"/>
      <c r="Z23" s="17"/>
      <c r="AA23" s="17"/>
      <c r="AB23" s="17"/>
      <c r="AC23" s="17"/>
    </row>
    <row r="24" spans="1:29" s="35" customFormat="1" ht="19.5" customHeight="1">
      <c r="A24" s="23" t="s">
        <v>478</v>
      </c>
      <c r="B24" s="203"/>
      <c r="C24" s="203"/>
      <c r="D24" s="203"/>
      <c r="G24" s="376"/>
      <c r="J24" s="376"/>
      <c r="M24" s="376"/>
      <c r="P24" s="376"/>
      <c r="S24" s="376"/>
      <c r="T24" s="201"/>
      <c r="U24" s="17"/>
      <c r="V24" s="17"/>
      <c r="W24" s="17"/>
      <c r="X24" s="17"/>
      <c r="Y24" s="17"/>
      <c r="Z24" s="17"/>
      <c r="AA24" s="17"/>
      <c r="AB24" s="17"/>
      <c r="AC24" s="17"/>
    </row>
    <row r="25" spans="1:21" s="35" customFormat="1" ht="15" customHeight="1">
      <c r="A25" s="20" t="s">
        <v>534</v>
      </c>
      <c r="B25" s="65">
        <v>35</v>
      </c>
      <c r="C25" s="65">
        <v>34</v>
      </c>
      <c r="D25" s="65">
        <v>35</v>
      </c>
      <c r="E25" s="66">
        <v>2.857142857142857</v>
      </c>
      <c r="F25" s="66">
        <v>2.941176470588235</v>
      </c>
      <c r="G25" s="66">
        <v>2.857142857142857</v>
      </c>
      <c r="H25" s="66">
        <v>34.285714285714285</v>
      </c>
      <c r="I25" s="66">
        <v>32.35294117647059</v>
      </c>
      <c r="J25" s="66">
        <v>31.428571428571427</v>
      </c>
      <c r="K25" s="66">
        <v>8.571428571428571</v>
      </c>
      <c r="L25" s="66">
        <v>14.705882352941178</v>
      </c>
      <c r="M25" s="66">
        <v>11.428571428571429</v>
      </c>
      <c r="N25" s="66">
        <v>22.857142857142858</v>
      </c>
      <c r="O25" s="66">
        <v>20.588235294117645</v>
      </c>
      <c r="P25" s="66">
        <v>22.857142857142858</v>
      </c>
      <c r="Q25" s="66">
        <v>31.428571428571427</v>
      </c>
      <c r="R25" s="66">
        <v>29.411764705882355</v>
      </c>
      <c r="S25" s="66">
        <v>31.428571428571427</v>
      </c>
      <c r="T25" s="201"/>
      <c r="U25" s="220"/>
    </row>
    <row r="26" spans="1:21" s="35" customFormat="1" ht="15" customHeight="1">
      <c r="A26" s="20" t="s">
        <v>535</v>
      </c>
      <c r="D26" s="65"/>
      <c r="S26" s="66"/>
      <c r="T26" s="201"/>
      <c r="U26" s="220"/>
    </row>
    <row r="27" spans="1:21" s="35" customFormat="1" ht="15" customHeight="1">
      <c r="A27" s="24" t="s">
        <v>479</v>
      </c>
      <c r="B27" s="91">
        <v>14</v>
      </c>
      <c r="C27" s="91">
        <v>14</v>
      </c>
      <c r="D27" s="91">
        <v>15</v>
      </c>
      <c r="E27" s="66">
        <v>7.142857142857142</v>
      </c>
      <c r="F27" s="66">
        <v>0</v>
      </c>
      <c r="G27" s="66">
        <v>0</v>
      </c>
      <c r="H27" s="66">
        <v>28.57142857142857</v>
      </c>
      <c r="I27" s="66">
        <v>35.714285714285715</v>
      </c>
      <c r="J27" s="66">
        <v>13.333333333333334</v>
      </c>
      <c r="K27" s="66">
        <v>14.285714285714285</v>
      </c>
      <c r="L27" s="66">
        <v>14.285714285714285</v>
      </c>
      <c r="M27" s="66">
        <v>26.666666666666668</v>
      </c>
      <c r="N27" s="66">
        <v>28.57142857142857</v>
      </c>
      <c r="O27" s="66">
        <v>28.57142857142857</v>
      </c>
      <c r="P27" s="66">
        <v>40</v>
      </c>
      <c r="Q27" s="66">
        <v>21.428571428571427</v>
      </c>
      <c r="R27" s="66">
        <v>21.428571428571427</v>
      </c>
      <c r="S27" s="66">
        <v>20</v>
      </c>
      <c r="T27" s="201"/>
      <c r="U27" s="220"/>
    </row>
    <row r="28" spans="1:20" s="35" customFormat="1" ht="15" customHeight="1">
      <c r="A28" s="24" t="s">
        <v>480</v>
      </c>
      <c r="B28" s="91">
        <v>15</v>
      </c>
      <c r="C28" s="91">
        <v>17</v>
      </c>
      <c r="D28" s="91">
        <v>14</v>
      </c>
      <c r="E28" s="66">
        <v>0</v>
      </c>
      <c r="F28" s="66">
        <v>11.76470588235294</v>
      </c>
      <c r="G28" s="66">
        <v>7.142857142857142</v>
      </c>
      <c r="H28" s="66">
        <v>20</v>
      </c>
      <c r="I28" s="66">
        <v>23.52941176470588</v>
      </c>
      <c r="J28" s="66">
        <v>21.428571428571427</v>
      </c>
      <c r="K28" s="66">
        <v>26.666666666666668</v>
      </c>
      <c r="L28" s="66">
        <v>23.52941176470588</v>
      </c>
      <c r="M28" s="66">
        <v>42.857142857142854</v>
      </c>
      <c r="N28" s="66">
        <v>26.666666666666668</v>
      </c>
      <c r="O28" s="66">
        <v>29.411764705882355</v>
      </c>
      <c r="P28" s="66">
        <v>14.285714285714285</v>
      </c>
      <c r="Q28" s="66">
        <v>26.666666666666668</v>
      </c>
      <c r="R28" s="66">
        <v>11.76470588235294</v>
      </c>
      <c r="S28" s="66">
        <v>14.285714285714285</v>
      </c>
      <c r="T28" s="201"/>
    </row>
    <row r="29" spans="1:20" s="35" customFormat="1" ht="15" customHeight="1">
      <c r="A29" s="24" t="s">
        <v>481</v>
      </c>
      <c r="B29" s="91">
        <v>17</v>
      </c>
      <c r="C29" s="91">
        <v>24</v>
      </c>
      <c r="D29" s="91">
        <v>27</v>
      </c>
      <c r="E29" s="66">
        <v>0</v>
      </c>
      <c r="F29" s="66">
        <v>0</v>
      </c>
      <c r="G29" s="66">
        <v>0</v>
      </c>
      <c r="H29" s="66">
        <v>41.17647058823529</v>
      </c>
      <c r="I29" s="66">
        <v>25</v>
      </c>
      <c r="J29" s="66">
        <v>33.33333333333333</v>
      </c>
      <c r="K29" s="66">
        <v>17.647058823529413</v>
      </c>
      <c r="L29" s="66">
        <v>20.833333333333336</v>
      </c>
      <c r="M29" s="66">
        <v>22.22222222222222</v>
      </c>
      <c r="N29" s="66">
        <v>17.647058823529413</v>
      </c>
      <c r="O29" s="66">
        <v>29.166666666666668</v>
      </c>
      <c r="P29" s="66">
        <v>25.925925925925924</v>
      </c>
      <c r="Q29" s="66">
        <v>23.52941176470588</v>
      </c>
      <c r="R29" s="66">
        <v>25</v>
      </c>
      <c r="S29" s="66">
        <v>18.51851851851852</v>
      </c>
      <c r="T29" s="201"/>
    </row>
    <row r="30" spans="1:20" s="35" customFormat="1" ht="15" customHeight="1">
      <c r="A30" s="24" t="s">
        <v>482</v>
      </c>
      <c r="B30" s="91">
        <v>72</v>
      </c>
      <c r="C30" s="91">
        <v>67</v>
      </c>
      <c r="D30" s="91">
        <v>73</v>
      </c>
      <c r="E30" s="66">
        <v>11.11111111111111</v>
      </c>
      <c r="F30" s="66">
        <v>13.432835820895523</v>
      </c>
      <c r="G30" s="66">
        <v>12.32876712328767</v>
      </c>
      <c r="H30" s="66">
        <v>38.88888888888889</v>
      </c>
      <c r="I30" s="66">
        <v>37.3134328358209</v>
      </c>
      <c r="J30" s="66">
        <v>42.465753424657535</v>
      </c>
      <c r="K30" s="66">
        <v>25</v>
      </c>
      <c r="L30" s="66">
        <v>26.865671641791046</v>
      </c>
      <c r="M30" s="66">
        <v>26.027397260273972</v>
      </c>
      <c r="N30" s="66">
        <v>12.5</v>
      </c>
      <c r="O30" s="66">
        <v>8.955223880597014</v>
      </c>
      <c r="P30" s="66">
        <v>9.58904109589041</v>
      </c>
      <c r="Q30" s="66">
        <v>12.5</v>
      </c>
      <c r="R30" s="66">
        <v>13.432835820895523</v>
      </c>
      <c r="S30" s="66">
        <v>9.58904109589041</v>
      </c>
      <c r="T30" s="201"/>
    </row>
    <row r="31" spans="1:29" s="45" customFormat="1" ht="19.5" customHeight="1">
      <c r="A31" s="22" t="s">
        <v>533</v>
      </c>
      <c r="B31" s="34">
        <v>153</v>
      </c>
      <c r="C31" s="34">
        <v>156</v>
      </c>
      <c r="D31" s="34">
        <v>164</v>
      </c>
      <c r="E31" s="70">
        <v>6.535947712418301</v>
      </c>
      <c r="F31" s="70">
        <v>7.6923076923076925</v>
      </c>
      <c r="G31" s="70">
        <v>6.707317073170732</v>
      </c>
      <c r="H31" s="70">
        <v>35.294117647058826</v>
      </c>
      <c r="I31" s="70">
        <v>32.69230769230769</v>
      </c>
      <c r="J31" s="70">
        <v>34.146341463414636</v>
      </c>
      <c r="K31" s="70">
        <v>19.607843137254903</v>
      </c>
      <c r="L31" s="70">
        <v>21.794871794871796</v>
      </c>
      <c r="M31" s="70">
        <v>23.78048780487805</v>
      </c>
      <c r="N31" s="70">
        <v>18.30065359477124</v>
      </c>
      <c r="O31" s="70">
        <v>18.58974358974359</v>
      </c>
      <c r="P31" s="70">
        <v>18.29268292682927</v>
      </c>
      <c r="Q31" s="70">
        <v>20.26143790849673</v>
      </c>
      <c r="R31" s="70">
        <v>19.230769230769234</v>
      </c>
      <c r="S31" s="70">
        <v>17.073170731707318</v>
      </c>
      <c r="T31" s="201"/>
      <c r="U31" s="4"/>
      <c r="V31" s="4"/>
      <c r="W31" s="4"/>
      <c r="X31" s="4"/>
      <c r="Y31" s="4"/>
      <c r="Z31" s="4"/>
      <c r="AA31" s="4"/>
      <c r="AB31" s="4"/>
      <c r="AC31" s="4"/>
    </row>
    <row r="32" spans="1:19" ht="11.25">
      <c r="A32" s="1" t="s">
        <v>58</v>
      </c>
      <c r="B32" s="32"/>
      <c r="C32" s="32"/>
      <c r="D32" s="32"/>
      <c r="F32" s="1"/>
      <c r="G32" s="25"/>
      <c r="H32" s="6"/>
      <c r="I32" s="6"/>
      <c r="J32" s="6"/>
      <c r="K32" s="6"/>
      <c r="L32" s="6"/>
      <c r="M32" s="1"/>
      <c r="N32" s="1"/>
      <c r="O32" s="25"/>
      <c r="P32" s="25"/>
      <c r="Q32" s="1"/>
      <c r="R32" s="1"/>
      <c r="S32" s="1"/>
    </row>
    <row r="33" spans="1:19" ht="11.25">
      <c r="A33" s="32"/>
      <c r="B33" s="32"/>
      <c r="C33" s="32"/>
      <c r="D33" s="32"/>
      <c r="F33" s="217"/>
      <c r="G33" s="16"/>
      <c r="J33" s="217"/>
      <c r="L33" s="217"/>
      <c r="M33" s="8"/>
      <c r="O33" s="1"/>
      <c r="P33" s="16"/>
      <c r="Q33" s="1"/>
      <c r="R33" s="217"/>
      <c r="S33" s="1"/>
    </row>
    <row r="34" spans="1:4" ht="11.25">
      <c r="A34" s="7"/>
      <c r="B34" s="7"/>
      <c r="C34" s="7"/>
      <c r="D34" s="7"/>
    </row>
    <row r="35" spans="1:19" ht="11.25">
      <c r="A35" s="7"/>
      <c r="B35" s="7"/>
      <c r="C35" s="7"/>
      <c r="D35" s="7"/>
      <c r="E35" s="7"/>
      <c r="F35" s="7"/>
      <c r="G35" s="7"/>
      <c r="H35" s="7"/>
      <c r="I35" s="7"/>
      <c r="J35" s="7"/>
      <c r="K35" s="7"/>
      <c r="L35" s="7"/>
      <c r="M35" s="7"/>
      <c r="N35" s="7"/>
      <c r="O35" s="7"/>
      <c r="P35" s="7"/>
      <c r="Q35" s="7"/>
      <c r="R35" s="7"/>
      <c r="S35" s="7"/>
    </row>
    <row r="36" spans="1:19" ht="11.25">
      <c r="A36" s="7"/>
      <c r="B36" s="7"/>
      <c r="C36" s="7"/>
      <c r="D36" s="7"/>
      <c r="E36" s="7"/>
      <c r="F36" s="7"/>
      <c r="G36" s="7"/>
      <c r="H36" s="7"/>
      <c r="I36" s="7"/>
      <c r="J36" s="7"/>
      <c r="K36" s="7"/>
      <c r="L36" s="7"/>
      <c r="M36" s="7"/>
      <c r="N36" s="7"/>
      <c r="O36" s="7"/>
      <c r="P36" s="7"/>
      <c r="Q36" s="7"/>
      <c r="R36" s="7"/>
      <c r="S36" s="7"/>
    </row>
    <row r="37" spans="1:6" ht="11.25">
      <c r="A37" s="7"/>
      <c r="B37" s="7"/>
      <c r="C37" s="7"/>
      <c r="D37" s="7"/>
      <c r="F37" s="216"/>
    </row>
  </sheetData>
  <mergeCells count="14">
    <mergeCell ref="Q6:S6"/>
    <mergeCell ref="N6:P6"/>
    <mergeCell ref="E5:G5"/>
    <mergeCell ref="R3:S3"/>
    <mergeCell ref="K5:M5"/>
    <mergeCell ref="N5:P5"/>
    <mergeCell ref="Q5:S5"/>
    <mergeCell ref="A2:P2"/>
    <mergeCell ref="E6:G6"/>
    <mergeCell ref="H6:J6"/>
    <mergeCell ref="K6:M6"/>
    <mergeCell ref="H5:J5"/>
    <mergeCell ref="A3:L3"/>
    <mergeCell ref="B5:D6"/>
  </mergeCells>
  <printOptions horizontalCentered="1" verticalCentered="1"/>
  <pageMargins left="0" right="0" top="0.7874015748031497" bottom="0.7874015748031497" header="0.3937007874015748" footer="0"/>
  <pageSetup horizontalDpi="1200" verticalDpi="1200" orientation="landscape" paperSize="9" scale="85" r:id="rId1"/>
  <headerFooter alignWithMargins="0">
    <oddFooter>&amp;L&amp;"Myriad Pro,Semibold"&amp;8CNMV. &amp;"Myriad Pro,Normal"Informe Anual  de Gobierno Corporativo</oddFooter>
  </headerFooter>
</worksheet>
</file>

<file path=xl/worksheets/sheet18.xml><?xml version="1.0" encoding="utf-8"?>
<worksheet xmlns="http://schemas.openxmlformats.org/spreadsheetml/2006/main" xmlns:r="http://schemas.openxmlformats.org/officeDocument/2006/relationships">
  <sheetPr codeName="Hoja17"/>
  <dimension ref="A2:AA37"/>
  <sheetViews>
    <sheetView showGridLines="0" zoomScaleSheetLayoutView="100" workbookViewId="0" topLeftCell="A1">
      <selection activeCell="A1" sqref="A1"/>
    </sheetView>
  </sheetViews>
  <sheetFormatPr defaultColWidth="11.421875" defaultRowHeight="12.75"/>
  <cols>
    <col min="1" max="1" width="37.7109375" style="1" customWidth="1"/>
    <col min="2" max="4" width="7.00390625" style="1" customWidth="1"/>
    <col min="5" max="19" width="7.00390625" style="16" customWidth="1"/>
    <col min="20" max="27" width="11.57421875" style="1" customWidth="1"/>
    <col min="28" max="16384" width="11.57421875" style="537" customWidth="1"/>
  </cols>
  <sheetData>
    <row r="1" ht="22.5" customHeight="1"/>
    <row r="2" spans="1:27" ht="18" customHeight="1">
      <c r="A2" s="33"/>
      <c r="B2" s="33"/>
      <c r="C2" s="33"/>
      <c r="D2" s="33"/>
      <c r="E2" s="33"/>
      <c r="F2" s="33"/>
      <c r="G2" s="33"/>
      <c r="H2" s="33"/>
      <c r="I2" s="33"/>
      <c r="J2" s="33"/>
      <c r="K2" s="33"/>
      <c r="L2" s="33"/>
      <c r="M2" s="33"/>
      <c r="N2" s="33"/>
      <c r="O2" s="33"/>
      <c r="P2" s="33"/>
      <c r="Q2" s="33"/>
      <c r="R2" s="33"/>
      <c r="S2" s="33"/>
      <c r="T2" s="17"/>
      <c r="U2" s="17"/>
      <c r="V2" s="17"/>
      <c r="W2" s="17"/>
      <c r="X2" s="17"/>
      <c r="Y2" s="17"/>
      <c r="Z2" s="17"/>
      <c r="AA2" s="17"/>
    </row>
    <row r="3" spans="1:27" ht="21.75" customHeight="1">
      <c r="A3" s="506" t="s">
        <v>182</v>
      </c>
      <c r="B3" s="506"/>
      <c r="C3" s="506"/>
      <c r="D3" s="506"/>
      <c r="E3" s="506"/>
      <c r="F3" s="506"/>
      <c r="G3" s="506"/>
      <c r="H3" s="506"/>
      <c r="I3" s="507"/>
      <c r="J3" s="507"/>
      <c r="K3" s="14"/>
      <c r="L3" s="14"/>
      <c r="M3" s="14"/>
      <c r="N3" s="14"/>
      <c r="O3" s="14"/>
      <c r="P3" s="14"/>
      <c r="Q3" s="14"/>
      <c r="R3" s="476" t="s">
        <v>183</v>
      </c>
      <c r="S3" s="476"/>
      <c r="T3" s="17"/>
      <c r="U3" s="17"/>
      <c r="V3" s="17"/>
      <c r="W3" s="17"/>
      <c r="X3" s="17"/>
      <c r="Y3" s="17"/>
      <c r="Z3" s="17"/>
      <c r="AA3" s="17"/>
    </row>
    <row r="4" ht="9.75" customHeight="1"/>
    <row r="5" spans="1:27" ht="18" customHeight="1">
      <c r="A5" s="27"/>
      <c r="B5" s="500" t="s">
        <v>493</v>
      </c>
      <c r="C5" s="500"/>
      <c r="D5" s="500"/>
      <c r="E5" s="466" t="s">
        <v>184</v>
      </c>
      <c r="F5" s="466"/>
      <c r="G5" s="466"/>
      <c r="H5" s="511" t="s">
        <v>45</v>
      </c>
      <c r="I5" s="511"/>
      <c r="J5" s="511"/>
      <c r="K5" s="511" t="s">
        <v>42</v>
      </c>
      <c r="L5" s="511"/>
      <c r="M5" s="511"/>
      <c r="N5" s="511" t="s">
        <v>43</v>
      </c>
      <c r="O5" s="511"/>
      <c r="P5" s="511"/>
      <c r="Q5" s="511" t="s">
        <v>44</v>
      </c>
      <c r="R5" s="511"/>
      <c r="S5" s="511"/>
      <c r="T5" s="213"/>
      <c r="U5" s="213"/>
      <c r="V5" s="213"/>
      <c r="W5" s="213"/>
      <c r="X5" s="213"/>
      <c r="Y5" s="213"/>
      <c r="Z5" s="213"/>
      <c r="AA5" s="213"/>
    </row>
    <row r="6" spans="1:27" ht="18" customHeight="1">
      <c r="A6" s="27"/>
      <c r="B6" s="499"/>
      <c r="C6" s="499"/>
      <c r="D6" s="499"/>
      <c r="E6" s="526" t="s">
        <v>40</v>
      </c>
      <c r="F6" s="526"/>
      <c r="G6" s="526"/>
      <c r="H6" s="526" t="s">
        <v>40</v>
      </c>
      <c r="I6" s="526"/>
      <c r="J6" s="526"/>
      <c r="K6" s="526" t="s">
        <v>40</v>
      </c>
      <c r="L6" s="526"/>
      <c r="M6" s="526"/>
      <c r="N6" s="526" t="s">
        <v>40</v>
      </c>
      <c r="O6" s="526"/>
      <c r="P6" s="526"/>
      <c r="Q6" s="526" t="s">
        <v>40</v>
      </c>
      <c r="R6" s="526"/>
      <c r="S6" s="526"/>
      <c r="T6" s="25"/>
      <c r="U6" s="25"/>
      <c r="V6" s="25"/>
      <c r="W6" s="25"/>
      <c r="X6" s="25"/>
      <c r="Y6" s="25"/>
      <c r="Z6" s="25"/>
      <c r="AA6" s="25"/>
    </row>
    <row r="7" spans="1:27" ht="18.75" customHeight="1">
      <c r="A7" s="27"/>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25"/>
      <c r="U7" s="25"/>
      <c r="V7" s="25"/>
      <c r="W7" s="25"/>
      <c r="X7" s="25"/>
      <c r="Y7" s="25"/>
      <c r="Z7" s="25"/>
      <c r="AA7" s="25"/>
    </row>
    <row r="8" spans="1:27" ht="19.5" customHeight="1">
      <c r="A8" s="19" t="s">
        <v>468</v>
      </c>
      <c r="B8" s="406">
        <v>132</v>
      </c>
      <c r="C8" s="406">
        <v>134</v>
      </c>
      <c r="D8" s="406">
        <v>141</v>
      </c>
      <c r="E8" s="114">
        <v>12.878787878787879</v>
      </c>
      <c r="F8" s="114">
        <v>13.432835820895523</v>
      </c>
      <c r="G8" s="114">
        <v>14.184397163120568</v>
      </c>
      <c r="H8" s="114">
        <v>54.54545454545454</v>
      </c>
      <c r="I8" s="114">
        <v>54.47761194029851</v>
      </c>
      <c r="J8" s="114">
        <v>51.06382978723404</v>
      </c>
      <c r="K8" s="114">
        <v>18.939393939393938</v>
      </c>
      <c r="L8" s="114">
        <v>17.91044776119403</v>
      </c>
      <c r="M8" s="114">
        <v>24.822695035460992</v>
      </c>
      <c r="N8" s="114">
        <v>9.848484848484848</v>
      </c>
      <c r="O8" s="114">
        <v>10.44776119402985</v>
      </c>
      <c r="P8" s="114">
        <v>7.092198581560284</v>
      </c>
      <c r="Q8" s="114">
        <v>3.787878787878788</v>
      </c>
      <c r="R8" s="114">
        <v>3.731343283582089</v>
      </c>
      <c r="S8" s="114">
        <v>2.8368794326241136</v>
      </c>
      <c r="T8" s="25"/>
      <c r="U8" s="25"/>
      <c r="V8" s="25"/>
      <c r="W8" s="25"/>
      <c r="X8" s="25"/>
      <c r="Y8" s="25"/>
      <c r="Z8" s="25"/>
      <c r="AA8" s="25"/>
    </row>
    <row r="9" spans="1:27" ht="15" customHeight="1">
      <c r="A9" s="20" t="s">
        <v>469</v>
      </c>
      <c r="B9" s="65">
        <v>14</v>
      </c>
      <c r="C9" s="65">
        <v>15</v>
      </c>
      <c r="D9" s="65">
        <v>15</v>
      </c>
      <c r="E9" s="66">
        <v>28.57142857142857</v>
      </c>
      <c r="F9" s="66">
        <v>26.666666666666668</v>
      </c>
      <c r="G9" s="66">
        <v>20</v>
      </c>
      <c r="H9" s="66">
        <v>28.57142857142857</v>
      </c>
      <c r="I9" s="66">
        <v>33.33333333333333</v>
      </c>
      <c r="J9" s="66">
        <v>33.33333333333333</v>
      </c>
      <c r="K9" s="66">
        <v>0</v>
      </c>
      <c r="L9" s="66">
        <v>0</v>
      </c>
      <c r="M9" s="66">
        <v>13.333333333333334</v>
      </c>
      <c r="N9" s="66">
        <v>21.428571428571427</v>
      </c>
      <c r="O9" s="66">
        <v>20</v>
      </c>
      <c r="P9" s="66">
        <v>13.333333333333334</v>
      </c>
      <c r="Q9" s="66">
        <v>21.428571428571427</v>
      </c>
      <c r="R9" s="66">
        <v>20</v>
      </c>
      <c r="S9" s="66">
        <v>20</v>
      </c>
      <c r="T9" s="25"/>
      <c r="U9" s="25"/>
      <c r="V9" s="25"/>
      <c r="W9" s="25"/>
      <c r="X9" s="25"/>
      <c r="Y9" s="25"/>
      <c r="Z9" s="25"/>
      <c r="AA9" s="25"/>
    </row>
    <row r="10" spans="1:27" ht="15" customHeight="1">
      <c r="A10" s="20" t="s">
        <v>526</v>
      </c>
      <c r="B10" s="65">
        <v>14</v>
      </c>
      <c r="C10" s="65">
        <v>16</v>
      </c>
      <c r="D10" s="65">
        <v>17</v>
      </c>
      <c r="E10" s="66">
        <v>14.285714285714285</v>
      </c>
      <c r="F10" s="66">
        <v>25</v>
      </c>
      <c r="G10" s="66">
        <v>23.52941176470588</v>
      </c>
      <c r="H10" s="66">
        <v>64.28571428571429</v>
      </c>
      <c r="I10" s="66">
        <v>62.5</v>
      </c>
      <c r="J10" s="66">
        <v>47.05882352941176</v>
      </c>
      <c r="K10" s="66">
        <v>14.285714285714285</v>
      </c>
      <c r="L10" s="66">
        <v>6.25</v>
      </c>
      <c r="M10" s="66">
        <v>17.647058823529413</v>
      </c>
      <c r="N10" s="66">
        <v>7.142857142857142</v>
      </c>
      <c r="O10" s="66">
        <v>6.25</v>
      </c>
      <c r="P10" s="66">
        <v>11.76470588235294</v>
      </c>
      <c r="Q10" s="66">
        <v>0</v>
      </c>
      <c r="R10" s="66">
        <v>0</v>
      </c>
      <c r="S10" s="66">
        <v>0</v>
      </c>
      <c r="T10" s="25"/>
      <c r="U10" s="25"/>
      <c r="V10" s="25"/>
      <c r="W10" s="25"/>
      <c r="X10" s="25"/>
      <c r="Y10" s="25"/>
      <c r="Z10" s="25"/>
      <c r="AA10" s="25"/>
    </row>
    <row r="11" spans="1:27" ht="15" customHeight="1">
      <c r="A11" s="20" t="s">
        <v>527</v>
      </c>
      <c r="B11" s="65">
        <v>13</v>
      </c>
      <c r="C11" s="65">
        <v>12</v>
      </c>
      <c r="D11" s="65">
        <v>11</v>
      </c>
      <c r="E11" s="66">
        <v>15.384615384615385</v>
      </c>
      <c r="F11" s="66">
        <v>8.333333333333332</v>
      </c>
      <c r="G11" s="66">
        <v>9.1</v>
      </c>
      <c r="H11" s="66">
        <v>38.46153846153847</v>
      </c>
      <c r="I11" s="66">
        <v>41.66666666666667</v>
      </c>
      <c r="J11" s="66">
        <v>27.27272727272727</v>
      </c>
      <c r="K11" s="66">
        <v>30.76923076923077</v>
      </c>
      <c r="L11" s="66">
        <v>33.33333333333333</v>
      </c>
      <c r="M11" s="66">
        <v>36.36363636363637</v>
      </c>
      <c r="N11" s="66">
        <v>7.6923076923076925</v>
      </c>
      <c r="O11" s="66">
        <v>16.666666666666664</v>
      </c>
      <c r="P11" s="66">
        <v>27.27272727272727</v>
      </c>
      <c r="Q11" s="66">
        <v>7.6923076923076925</v>
      </c>
      <c r="R11" s="66">
        <v>0</v>
      </c>
      <c r="S11" s="66">
        <v>0</v>
      </c>
      <c r="T11" s="25"/>
      <c r="U11" s="25"/>
      <c r="V11" s="25"/>
      <c r="W11" s="25"/>
      <c r="X11" s="25"/>
      <c r="Y11" s="25"/>
      <c r="Z11" s="25"/>
      <c r="AA11" s="25"/>
    </row>
    <row r="12" spans="1:27" ht="15" customHeight="1">
      <c r="A12" s="20" t="s">
        <v>470</v>
      </c>
      <c r="B12" s="65">
        <v>9</v>
      </c>
      <c r="C12" s="65">
        <v>9</v>
      </c>
      <c r="D12" s="65">
        <v>9</v>
      </c>
      <c r="E12" s="66">
        <v>11.11111111111111</v>
      </c>
      <c r="F12" s="66">
        <v>11.11111111111111</v>
      </c>
      <c r="G12" s="66">
        <v>11.11111111111111</v>
      </c>
      <c r="H12" s="66">
        <v>55.55555555555556</v>
      </c>
      <c r="I12" s="66">
        <v>66.66666666666666</v>
      </c>
      <c r="J12" s="66">
        <v>66.66666666666666</v>
      </c>
      <c r="K12" s="66">
        <v>33.33333333333333</v>
      </c>
      <c r="L12" s="66">
        <v>22.22222222222222</v>
      </c>
      <c r="M12" s="66">
        <v>22.22222222222222</v>
      </c>
      <c r="N12" s="66">
        <v>0</v>
      </c>
      <c r="O12" s="66">
        <v>0</v>
      </c>
      <c r="P12" s="66">
        <v>0</v>
      </c>
      <c r="Q12" s="66">
        <v>0</v>
      </c>
      <c r="R12" s="66">
        <v>0</v>
      </c>
      <c r="S12" s="66">
        <v>0</v>
      </c>
      <c r="T12" s="25"/>
      <c r="U12" s="25"/>
      <c r="V12" s="25"/>
      <c r="W12" s="25"/>
      <c r="X12" s="25"/>
      <c r="Y12" s="25"/>
      <c r="Z12" s="25"/>
      <c r="AA12" s="25"/>
    </row>
    <row r="13" spans="1:27" ht="15" customHeight="1">
      <c r="A13" s="20" t="s">
        <v>528</v>
      </c>
      <c r="B13" s="65">
        <v>13</v>
      </c>
      <c r="C13" s="65">
        <v>13</v>
      </c>
      <c r="D13" s="65">
        <v>15</v>
      </c>
      <c r="E13" s="66">
        <v>7.6923076923076925</v>
      </c>
      <c r="F13" s="66">
        <v>7.6923076923076925</v>
      </c>
      <c r="G13" s="66">
        <v>20</v>
      </c>
      <c r="H13" s="66">
        <v>69.23076923076923</v>
      </c>
      <c r="I13" s="66">
        <v>61.53846153846154</v>
      </c>
      <c r="J13" s="66">
        <v>53.333333333333336</v>
      </c>
      <c r="K13" s="66">
        <v>23.076923076923077</v>
      </c>
      <c r="L13" s="66">
        <v>30.76923076923077</v>
      </c>
      <c r="M13" s="66">
        <v>26.666666666666668</v>
      </c>
      <c r="N13" s="66">
        <v>0</v>
      </c>
      <c r="O13" s="66">
        <v>0</v>
      </c>
      <c r="P13" s="66">
        <v>0</v>
      </c>
      <c r="Q13" s="66">
        <v>0</v>
      </c>
      <c r="R13" s="66">
        <v>0</v>
      </c>
      <c r="S13" s="66">
        <v>0</v>
      </c>
      <c r="T13" s="25"/>
      <c r="U13" s="25"/>
      <c r="V13" s="25"/>
      <c r="W13" s="25"/>
      <c r="X13" s="25"/>
      <c r="Y13" s="25"/>
      <c r="Z13" s="25"/>
      <c r="AA13" s="25"/>
    </row>
    <row r="14" spans="1:27" ht="15" customHeight="1">
      <c r="A14" s="20" t="s">
        <v>471</v>
      </c>
      <c r="B14" s="65">
        <v>11</v>
      </c>
      <c r="C14" s="65">
        <v>11</v>
      </c>
      <c r="D14" s="65">
        <v>13</v>
      </c>
      <c r="E14" s="66">
        <v>18.181818181818183</v>
      </c>
      <c r="F14" s="66">
        <v>9.090909090909092</v>
      </c>
      <c r="G14" s="66">
        <v>7.6923076923076925</v>
      </c>
      <c r="H14" s="66">
        <v>63.63636363636363</v>
      </c>
      <c r="I14" s="66">
        <v>72.72727272727273</v>
      </c>
      <c r="J14" s="66">
        <v>61.53846153846154</v>
      </c>
      <c r="K14" s="66">
        <v>9.090909090909092</v>
      </c>
      <c r="L14" s="66">
        <v>9.090909090909092</v>
      </c>
      <c r="M14" s="66">
        <v>23.076923076923077</v>
      </c>
      <c r="N14" s="66">
        <v>9.090909090909092</v>
      </c>
      <c r="O14" s="66">
        <v>9.090909090909092</v>
      </c>
      <c r="P14" s="66">
        <v>7.6923076923076925</v>
      </c>
      <c r="Q14" s="66">
        <v>0</v>
      </c>
      <c r="R14" s="66">
        <v>0</v>
      </c>
      <c r="S14" s="66">
        <v>0</v>
      </c>
      <c r="T14" s="25"/>
      <c r="U14" s="25"/>
      <c r="V14" s="25"/>
      <c r="W14" s="25"/>
      <c r="X14" s="25"/>
      <c r="Y14" s="25"/>
      <c r="Z14" s="25"/>
      <c r="AA14" s="25"/>
    </row>
    <row r="15" spans="1:27" ht="15" customHeight="1">
      <c r="A15" s="20" t="s">
        <v>529</v>
      </c>
      <c r="B15" s="65">
        <v>13</v>
      </c>
      <c r="C15" s="65">
        <v>13</v>
      </c>
      <c r="D15" s="65">
        <v>13</v>
      </c>
      <c r="E15" s="66">
        <v>0</v>
      </c>
      <c r="F15" s="66">
        <v>0</v>
      </c>
      <c r="G15" s="66">
        <v>7.6923076923076925</v>
      </c>
      <c r="H15" s="66">
        <v>61.53846153846154</v>
      </c>
      <c r="I15" s="66">
        <v>61.53846153846154</v>
      </c>
      <c r="J15" s="66">
        <v>61.53846153846154</v>
      </c>
      <c r="K15" s="66">
        <v>38.46153846153847</v>
      </c>
      <c r="L15" s="66">
        <v>30.76923076923077</v>
      </c>
      <c r="M15" s="66">
        <v>30.76923076923077</v>
      </c>
      <c r="N15" s="66">
        <v>0</v>
      </c>
      <c r="O15" s="66">
        <v>7.6923076923076925</v>
      </c>
      <c r="P15" s="66">
        <v>0</v>
      </c>
      <c r="Q15" s="66">
        <v>0</v>
      </c>
      <c r="R15" s="66">
        <v>0</v>
      </c>
      <c r="S15" s="66">
        <v>0</v>
      </c>
      <c r="T15" s="25"/>
      <c r="U15" s="25"/>
      <c r="V15" s="25"/>
      <c r="W15" s="25"/>
      <c r="X15" s="25"/>
      <c r="Y15" s="25"/>
      <c r="Z15" s="25"/>
      <c r="AA15" s="25"/>
    </row>
    <row r="16" spans="1:27" ht="15" customHeight="1">
      <c r="A16" s="20" t="s">
        <v>472</v>
      </c>
      <c r="B16" s="65">
        <v>15</v>
      </c>
      <c r="C16" s="65">
        <v>14</v>
      </c>
      <c r="D16" s="65">
        <v>14</v>
      </c>
      <c r="E16" s="66">
        <v>0</v>
      </c>
      <c r="F16" s="66">
        <v>0</v>
      </c>
      <c r="G16" s="66">
        <v>0</v>
      </c>
      <c r="H16" s="66">
        <v>40</v>
      </c>
      <c r="I16" s="66">
        <v>42.857142857142854</v>
      </c>
      <c r="J16" s="66">
        <v>28.57142857142857</v>
      </c>
      <c r="K16" s="66">
        <v>33.33333333333333</v>
      </c>
      <c r="L16" s="66">
        <v>21.428571428571427</v>
      </c>
      <c r="M16" s="66">
        <v>64.28571428571429</v>
      </c>
      <c r="N16" s="66">
        <v>26.666666666666668</v>
      </c>
      <c r="O16" s="66">
        <v>35.714285714285715</v>
      </c>
      <c r="P16" s="66">
        <v>7.142857142857142</v>
      </c>
      <c r="Q16" s="66">
        <v>0</v>
      </c>
      <c r="R16" s="66">
        <v>0</v>
      </c>
      <c r="S16" s="66">
        <v>0</v>
      </c>
      <c r="T16" s="25"/>
      <c r="U16" s="25"/>
      <c r="V16" s="25"/>
      <c r="W16" s="25"/>
      <c r="X16" s="25"/>
      <c r="Y16" s="25"/>
      <c r="Z16" s="25"/>
      <c r="AA16" s="25"/>
    </row>
    <row r="17" spans="1:27" ht="15" customHeight="1">
      <c r="A17" s="20" t="s">
        <v>473</v>
      </c>
      <c r="B17" s="65">
        <v>5</v>
      </c>
      <c r="C17" s="65">
        <v>5</v>
      </c>
      <c r="D17" s="65">
        <v>7</v>
      </c>
      <c r="E17" s="66">
        <v>20</v>
      </c>
      <c r="F17" s="66">
        <v>20</v>
      </c>
      <c r="G17" s="66">
        <v>14.285714285714285</v>
      </c>
      <c r="H17" s="66">
        <v>0</v>
      </c>
      <c r="I17" s="66">
        <v>0</v>
      </c>
      <c r="J17" s="66">
        <v>28.57142857142857</v>
      </c>
      <c r="K17" s="66">
        <v>40</v>
      </c>
      <c r="L17" s="66">
        <v>60</v>
      </c>
      <c r="M17" s="66">
        <v>42.857142857142854</v>
      </c>
      <c r="N17" s="66">
        <v>20</v>
      </c>
      <c r="O17" s="66">
        <v>0</v>
      </c>
      <c r="P17" s="66">
        <v>0</v>
      </c>
      <c r="Q17" s="66">
        <v>20</v>
      </c>
      <c r="R17" s="66">
        <v>20</v>
      </c>
      <c r="S17" s="66">
        <v>14.285714285714285</v>
      </c>
      <c r="T17" s="25"/>
      <c r="U17" s="25"/>
      <c r="V17" s="25"/>
      <c r="W17" s="25"/>
      <c r="X17" s="25"/>
      <c r="Y17" s="25"/>
      <c r="Z17" s="25"/>
      <c r="AA17" s="25"/>
    </row>
    <row r="18" spans="1:27" ht="15" customHeight="1">
      <c r="A18" s="20" t="s">
        <v>530</v>
      </c>
      <c r="B18" s="65">
        <v>25</v>
      </c>
      <c r="C18" s="65">
        <v>26</v>
      </c>
      <c r="D18" s="65">
        <v>27</v>
      </c>
      <c r="E18" s="66">
        <v>16</v>
      </c>
      <c r="F18" s="66">
        <v>19.230769230769234</v>
      </c>
      <c r="G18" s="66">
        <v>18.51851851851852</v>
      </c>
      <c r="H18" s="66">
        <v>76</v>
      </c>
      <c r="I18" s="66">
        <v>65.38461538461539</v>
      </c>
      <c r="J18" s="66">
        <v>74.07407407407408</v>
      </c>
      <c r="K18" s="66">
        <v>0</v>
      </c>
      <c r="L18" s="66">
        <v>7.6923076923076925</v>
      </c>
      <c r="M18" s="66">
        <v>3.7037037037037033</v>
      </c>
      <c r="N18" s="66">
        <v>8</v>
      </c>
      <c r="O18" s="66">
        <v>3.8461538461538463</v>
      </c>
      <c r="P18" s="66">
        <v>3.7037037037037033</v>
      </c>
      <c r="Q18" s="66">
        <v>0</v>
      </c>
      <c r="R18" s="66">
        <v>3.8461538461538463</v>
      </c>
      <c r="S18" s="66">
        <v>0</v>
      </c>
      <c r="T18" s="25"/>
      <c r="U18" s="25"/>
      <c r="V18" s="25"/>
      <c r="W18" s="25"/>
      <c r="X18" s="25"/>
      <c r="Y18" s="25"/>
      <c r="Z18" s="25"/>
      <c r="AA18" s="25"/>
    </row>
    <row r="19" spans="1:27" ht="19.5" customHeight="1">
      <c r="A19" s="21" t="s">
        <v>474</v>
      </c>
      <c r="B19" s="94">
        <v>21</v>
      </c>
      <c r="C19" s="94">
        <v>22</v>
      </c>
      <c r="D19" s="94">
        <v>23</v>
      </c>
      <c r="E19" s="68">
        <v>19.047619047619047</v>
      </c>
      <c r="F19" s="68">
        <v>18.181818181818183</v>
      </c>
      <c r="G19" s="68">
        <v>17.391304347826086</v>
      </c>
      <c r="H19" s="68">
        <v>23.809523809523807</v>
      </c>
      <c r="I19" s="68">
        <v>18.181818181818183</v>
      </c>
      <c r="J19" s="68">
        <v>30.434782608695656</v>
      </c>
      <c r="K19" s="68">
        <v>23.809523809523807</v>
      </c>
      <c r="L19" s="68">
        <v>27.27272727272727</v>
      </c>
      <c r="M19" s="68">
        <v>17.391304347826086</v>
      </c>
      <c r="N19" s="68">
        <v>14.285714285714285</v>
      </c>
      <c r="O19" s="68">
        <v>18.181818181818183</v>
      </c>
      <c r="P19" s="68">
        <v>21.73913043478261</v>
      </c>
      <c r="Q19" s="68">
        <v>19.047619047619047</v>
      </c>
      <c r="R19" s="68">
        <v>18.181818181818183</v>
      </c>
      <c r="S19" s="68">
        <v>13.043478260869565</v>
      </c>
      <c r="T19" s="25"/>
      <c r="U19" s="25"/>
      <c r="V19" s="25"/>
      <c r="W19" s="25"/>
      <c r="X19" s="25"/>
      <c r="Y19" s="25"/>
      <c r="Z19" s="25"/>
      <c r="AA19" s="25"/>
    </row>
    <row r="20" spans="1:27" ht="15" customHeight="1">
      <c r="A20" s="20" t="s">
        <v>531</v>
      </c>
      <c r="B20" s="65">
        <v>8</v>
      </c>
      <c r="C20" s="65">
        <v>9</v>
      </c>
      <c r="D20" s="65">
        <v>10</v>
      </c>
      <c r="E20" s="66">
        <v>0</v>
      </c>
      <c r="F20" s="66">
        <v>0</v>
      </c>
      <c r="G20" s="66">
        <v>0</v>
      </c>
      <c r="H20" s="66">
        <v>0</v>
      </c>
      <c r="I20" s="66">
        <v>0</v>
      </c>
      <c r="J20" s="66">
        <v>30</v>
      </c>
      <c r="K20" s="66">
        <v>25</v>
      </c>
      <c r="L20" s="66">
        <v>22.22222222222222</v>
      </c>
      <c r="M20" s="66">
        <v>0</v>
      </c>
      <c r="N20" s="66">
        <v>25</v>
      </c>
      <c r="O20" s="66">
        <v>44.44444444444444</v>
      </c>
      <c r="P20" s="66">
        <v>40</v>
      </c>
      <c r="Q20" s="66">
        <v>50</v>
      </c>
      <c r="R20" s="66">
        <v>33.33333333333333</v>
      </c>
      <c r="S20" s="66">
        <v>30</v>
      </c>
      <c r="T20" s="25"/>
      <c r="U20" s="25"/>
      <c r="V20" s="25"/>
      <c r="W20" s="25"/>
      <c r="X20" s="25"/>
      <c r="Y20" s="25"/>
      <c r="Z20" s="25"/>
      <c r="AA20" s="25"/>
    </row>
    <row r="21" spans="1:27" ht="15" customHeight="1">
      <c r="A21" s="20" t="s">
        <v>475</v>
      </c>
      <c r="B21" s="65">
        <v>2</v>
      </c>
      <c r="C21" s="65">
        <v>2</v>
      </c>
      <c r="D21" s="65">
        <v>2</v>
      </c>
      <c r="E21" s="66">
        <v>50</v>
      </c>
      <c r="F21" s="66">
        <v>50</v>
      </c>
      <c r="G21" s="66">
        <v>50</v>
      </c>
      <c r="H21" s="66">
        <v>0</v>
      </c>
      <c r="I21" s="66">
        <v>0</v>
      </c>
      <c r="J21" s="66">
        <v>0</v>
      </c>
      <c r="K21" s="66">
        <v>0</v>
      </c>
      <c r="L21" s="66">
        <v>0</v>
      </c>
      <c r="M21" s="66">
        <v>0</v>
      </c>
      <c r="N21" s="66">
        <v>50</v>
      </c>
      <c r="O21" s="66">
        <v>50</v>
      </c>
      <c r="P21" s="66">
        <v>50</v>
      </c>
      <c r="Q21" s="66">
        <v>0</v>
      </c>
      <c r="R21" s="66">
        <v>0</v>
      </c>
      <c r="S21" s="66">
        <v>0</v>
      </c>
      <c r="T21" s="25"/>
      <c r="U21" s="25"/>
      <c r="V21" s="25"/>
      <c r="W21" s="25"/>
      <c r="X21" s="25"/>
      <c r="Y21" s="25"/>
      <c r="Z21" s="25"/>
      <c r="AA21" s="25"/>
    </row>
    <row r="22" spans="1:27" ht="15" customHeight="1">
      <c r="A22" s="20" t="s">
        <v>532</v>
      </c>
      <c r="B22" s="65">
        <v>11</v>
      </c>
      <c r="C22" s="65">
        <v>11</v>
      </c>
      <c r="D22" s="65">
        <v>11</v>
      </c>
      <c r="E22" s="66">
        <v>27.27272727272727</v>
      </c>
      <c r="F22" s="66">
        <v>27.27272727272727</v>
      </c>
      <c r="G22" s="66">
        <v>27.27272727272727</v>
      </c>
      <c r="H22" s="66">
        <v>45.45454545454545</v>
      </c>
      <c r="I22" s="66">
        <v>36.36363636363637</v>
      </c>
      <c r="J22" s="66">
        <v>36.36363636363637</v>
      </c>
      <c r="K22" s="66">
        <v>27.27272727272727</v>
      </c>
      <c r="L22" s="66">
        <v>36.36363636363637</v>
      </c>
      <c r="M22" s="66">
        <v>36.36363636363637</v>
      </c>
      <c r="N22" s="66">
        <v>0</v>
      </c>
      <c r="O22" s="66">
        <v>0</v>
      </c>
      <c r="P22" s="66">
        <v>0</v>
      </c>
      <c r="Q22" s="66">
        <v>0</v>
      </c>
      <c r="R22" s="66">
        <v>0</v>
      </c>
      <c r="S22" s="66">
        <v>0</v>
      </c>
      <c r="T22" s="25"/>
      <c r="U22" s="25"/>
      <c r="V22" s="25"/>
      <c r="W22" s="25"/>
      <c r="X22" s="25"/>
      <c r="Y22" s="25"/>
      <c r="Z22" s="25"/>
      <c r="AA22" s="25"/>
    </row>
    <row r="23" spans="1:27" ht="19.5" customHeight="1">
      <c r="A23" s="22" t="s">
        <v>533</v>
      </c>
      <c r="B23" s="34">
        <v>153</v>
      </c>
      <c r="C23" s="34">
        <v>156</v>
      </c>
      <c r="D23" s="34">
        <v>164</v>
      </c>
      <c r="E23" s="70">
        <v>13.725490196078432</v>
      </c>
      <c r="F23" s="70">
        <v>14.102564102564102</v>
      </c>
      <c r="G23" s="70">
        <v>14.634146341463413</v>
      </c>
      <c r="H23" s="70">
        <v>50.326797385620914</v>
      </c>
      <c r="I23" s="70">
        <v>49.358974358974365</v>
      </c>
      <c r="J23" s="70">
        <v>48.170731707317074</v>
      </c>
      <c r="K23" s="70">
        <v>19.607843137254903</v>
      </c>
      <c r="L23" s="70">
        <v>19.230769230769234</v>
      </c>
      <c r="M23" s="70">
        <v>23.78048780487805</v>
      </c>
      <c r="N23" s="70">
        <v>10.457516339869281</v>
      </c>
      <c r="O23" s="70">
        <v>12.179487179487179</v>
      </c>
      <c r="P23" s="70">
        <v>9.146341463414634</v>
      </c>
      <c r="Q23" s="70">
        <v>5.88235294117647</v>
      </c>
      <c r="R23" s="70">
        <v>5.128205128205128</v>
      </c>
      <c r="S23" s="70">
        <v>4.2682926829268295</v>
      </c>
      <c r="T23" s="25"/>
      <c r="U23" s="25"/>
      <c r="V23" s="25"/>
      <c r="W23" s="25"/>
      <c r="X23" s="25"/>
      <c r="Y23" s="25"/>
      <c r="Z23" s="25"/>
      <c r="AA23" s="25"/>
    </row>
    <row r="24" spans="1:27" ht="19.5" customHeight="1">
      <c r="A24" s="23" t="s">
        <v>478</v>
      </c>
      <c r="B24" s="203"/>
      <c r="C24" s="203"/>
      <c r="D24" s="203"/>
      <c r="E24" s="35"/>
      <c r="F24" s="376"/>
      <c r="G24" s="376"/>
      <c r="H24" s="114"/>
      <c r="I24" s="114"/>
      <c r="J24" s="114"/>
      <c r="K24" s="114"/>
      <c r="L24" s="114"/>
      <c r="M24" s="114"/>
      <c r="N24" s="114"/>
      <c r="O24" s="114"/>
      <c r="P24" s="114"/>
      <c r="Q24" s="114"/>
      <c r="R24" s="114"/>
      <c r="S24" s="114"/>
      <c r="T24" s="35"/>
      <c r="U24" s="35"/>
      <c r="V24" s="35"/>
      <c r="W24" s="35"/>
      <c r="X24" s="35"/>
      <c r="Y24" s="35"/>
      <c r="Z24" s="35"/>
      <c r="AA24" s="35"/>
    </row>
    <row r="25" spans="1:27" ht="15" customHeight="1">
      <c r="A25" s="20" t="s">
        <v>534</v>
      </c>
      <c r="B25" s="65">
        <v>35</v>
      </c>
      <c r="C25" s="65">
        <v>34</v>
      </c>
      <c r="D25" s="65">
        <v>35</v>
      </c>
      <c r="E25" s="66">
        <v>0</v>
      </c>
      <c r="F25" s="66">
        <v>0</v>
      </c>
      <c r="G25" s="66">
        <v>0</v>
      </c>
      <c r="H25" s="66">
        <v>11.428571428571429</v>
      </c>
      <c r="I25" s="66">
        <v>8.823529411764707</v>
      </c>
      <c r="J25" s="66">
        <v>17.142857142857142</v>
      </c>
      <c r="K25" s="66">
        <v>42.857142857142854</v>
      </c>
      <c r="L25" s="66">
        <v>38.23529411764706</v>
      </c>
      <c r="M25" s="66">
        <v>40</v>
      </c>
      <c r="N25" s="66">
        <v>22.857142857142858</v>
      </c>
      <c r="O25" s="66">
        <v>35.294117647058826</v>
      </c>
      <c r="P25" s="66">
        <v>25.71428571428571</v>
      </c>
      <c r="Q25" s="66">
        <v>22.857142857142858</v>
      </c>
      <c r="R25" s="66">
        <v>17.647058823529413</v>
      </c>
      <c r="S25" s="66">
        <v>17.142857142857142</v>
      </c>
      <c r="T25" s="35"/>
      <c r="U25" s="35"/>
      <c r="V25" s="35"/>
      <c r="W25" s="35"/>
      <c r="X25" s="35"/>
      <c r="Y25" s="35"/>
      <c r="Z25" s="35"/>
      <c r="AA25" s="35"/>
    </row>
    <row r="26" spans="1:27" ht="15" customHeight="1">
      <c r="A26" s="20" t="s">
        <v>535</v>
      </c>
      <c r="B26" s="35"/>
      <c r="C26" s="35"/>
      <c r="D26" s="65"/>
      <c r="E26" s="66"/>
      <c r="F26" s="66"/>
      <c r="G26" s="66"/>
      <c r="H26" s="66"/>
      <c r="I26" s="66"/>
      <c r="J26" s="66"/>
      <c r="K26" s="66"/>
      <c r="L26" s="66"/>
      <c r="M26" s="66"/>
      <c r="N26" s="66"/>
      <c r="O26" s="66"/>
      <c r="P26" s="66"/>
      <c r="Q26" s="66"/>
      <c r="R26" s="66"/>
      <c r="S26" s="35"/>
      <c r="T26" s="35"/>
      <c r="U26" s="35"/>
      <c r="V26" s="35"/>
      <c r="W26" s="35"/>
      <c r="X26" s="35"/>
      <c r="Y26" s="35"/>
      <c r="Z26" s="35"/>
      <c r="AA26" s="35"/>
    </row>
    <row r="27" spans="1:27" ht="15" customHeight="1">
      <c r="A27" s="24" t="s">
        <v>479</v>
      </c>
      <c r="B27" s="91">
        <v>14</v>
      </c>
      <c r="C27" s="91">
        <v>14</v>
      </c>
      <c r="D27" s="91">
        <v>15</v>
      </c>
      <c r="E27" s="66">
        <v>14.285714285714285</v>
      </c>
      <c r="F27" s="66">
        <v>21.428571428571427</v>
      </c>
      <c r="G27" s="66">
        <v>20</v>
      </c>
      <c r="H27" s="66">
        <v>50</v>
      </c>
      <c r="I27" s="66">
        <v>50</v>
      </c>
      <c r="J27" s="66">
        <v>40</v>
      </c>
      <c r="K27" s="66">
        <v>14.285714285714285</v>
      </c>
      <c r="L27" s="66">
        <v>14.285714285714285</v>
      </c>
      <c r="M27" s="66">
        <v>33.33333333333333</v>
      </c>
      <c r="N27" s="66">
        <v>14.285714285714285</v>
      </c>
      <c r="O27" s="66">
        <v>7.142857142857142</v>
      </c>
      <c r="P27" s="66">
        <v>0</v>
      </c>
      <c r="Q27" s="66">
        <v>7.142857142857142</v>
      </c>
      <c r="R27" s="66">
        <v>7.142857142857142</v>
      </c>
      <c r="S27" s="66">
        <v>6.666666666666667</v>
      </c>
      <c r="T27" s="35"/>
      <c r="U27" s="35"/>
      <c r="V27" s="35"/>
      <c r="W27" s="35"/>
      <c r="X27" s="35"/>
      <c r="Y27" s="35"/>
      <c r="Z27" s="35"/>
      <c r="AA27" s="35"/>
    </row>
    <row r="28" spans="1:27" ht="15" customHeight="1">
      <c r="A28" s="24" t="s">
        <v>480</v>
      </c>
      <c r="B28" s="91">
        <v>15</v>
      </c>
      <c r="C28" s="91">
        <v>17</v>
      </c>
      <c r="D28" s="91">
        <v>14</v>
      </c>
      <c r="E28" s="66">
        <v>13.333333333333334</v>
      </c>
      <c r="F28" s="66">
        <v>11.76470588235294</v>
      </c>
      <c r="G28" s="66">
        <v>14.285714285714285</v>
      </c>
      <c r="H28" s="66">
        <v>46.666666666666664</v>
      </c>
      <c r="I28" s="66">
        <v>52.94117647058824</v>
      </c>
      <c r="J28" s="66">
        <v>35.714285714285715</v>
      </c>
      <c r="K28" s="66">
        <v>33.33333333333333</v>
      </c>
      <c r="L28" s="66">
        <v>17.647058823529413</v>
      </c>
      <c r="M28" s="66">
        <v>28.57142857142857</v>
      </c>
      <c r="N28" s="66">
        <v>6.666666666666667</v>
      </c>
      <c r="O28" s="66">
        <v>11.76470588235294</v>
      </c>
      <c r="P28" s="66">
        <v>21.428571428571427</v>
      </c>
      <c r="Q28" s="66">
        <v>0</v>
      </c>
      <c r="R28" s="66">
        <v>5.88235294117647</v>
      </c>
      <c r="S28" s="66">
        <v>0</v>
      </c>
      <c r="T28" s="35"/>
      <c r="U28" s="35"/>
      <c r="V28" s="35"/>
      <c r="W28" s="35"/>
      <c r="X28" s="35"/>
      <c r="Y28" s="35"/>
      <c r="Z28" s="35"/>
      <c r="AA28" s="35"/>
    </row>
    <row r="29" spans="1:27" ht="15" customHeight="1">
      <c r="A29" s="24" t="s">
        <v>481</v>
      </c>
      <c r="B29" s="91">
        <v>17</v>
      </c>
      <c r="C29" s="91">
        <v>24</v>
      </c>
      <c r="D29" s="91">
        <v>27</v>
      </c>
      <c r="E29" s="66">
        <v>0</v>
      </c>
      <c r="F29" s="66">
        <v>0</v>
      </c>
      <c r="G29" s="66">
        <v>7.4074074074074066</v>
      </c>
      <c r="H29" s="66">
        <v>76.47058823529412</v>
      </c>
      <c r="I29" s="66">
        <v>70.83333333333334</v>
      </c>
      <c r="J29" s="66">
        <v>66.66666666666666</v>
      </c>
      <c r="K29" s="66">
        <v>11.76470588235294</v>
      </c>
      <c r="L29" s="66">
        <v>20.833333333333336</v>
      </c>
      <c r="M29" s="66">
        <v>18.51851851851852</v>
      </c>
      <c r="N29" s="66">
        <v>11.76470588235294</v>
      </c>
      <c r="O29" s="66">
        <v>8.333333333333332</v>
      </c>
      <c r="P29" s="66">
        <v>7.4074074074074066</v>
      </c>
      <c r="Q29" s="66">
        <v>0</v>
      </c>
      <c r="R29" s="66">
        <v>0</v>
      </c>
      <c r="S29" s="66">
        <v>0</v>
      </c>
      <c r="T29" s="35"/>
      <c r="U29" s="35"/>
      <c r="V29" s="35"/>
      <c r="W29" s="35"/>
      <c r="X29" s="35"/>
      <c r="Y29" s="35"/>
      <c r="Z29" s="35"/>
      <c r="AA29" s="35"/>
    </row>
    <row r="30" spans="1:27" ht="15" customHeight="1">
      <c r="A30" s="24" t="s">
        <v>482</v>
      </c>
      <c r="B30" s="91">
        <v>72</v>
      </c>
      <c r="C30" s="91">
        <v>67</v>
      </c>
      <c r="D30" s="91">
        <v>73</v>
      </c>
      <c r="E30" s="66">
        <v>23.61111111111111</v>
      </c>
      <c r="F30" s="66">
        <v>25.37313432835821</v>
      </c>
      <c r="G30" s="66">
        <v>23.28767123287671</v>
      </c>
      <c r="H30" s="66">
        <v>63.888888888888886</v>
      </c>
      <c r="I30" s="66">
        <v>61.19402985074627</v>
      </c>
      <c r="J30" s="66">
        <v>60.273972602739725</v>
      </c>
      <c r="K30" s="66">
        <v>8.333333333333332</v>
      </c>
      <c r="L30" s="66">
        <v>10.44776119402985</v>
      </c>
      <c r="M30" s="66">
        <v>15.068493150684931</v>
      </c>
      <c r="N30" s="66">
        <v>4.166666666666666</v>
      </c>
      <c r="O30" s="66">
        <v>2.9850746268656714</v>
      </c>
      <c r="P30" s="66">
        <v>1.36986301369863</v>
      </c>
      <c r="Q30" s="66">
        <v>0</v>
      </c>
      <c r="R30" s="66">
        <v>0</v>
      </c>
      <c r="S30" s="66">
        <v>0</v>
      </c>
      <c r="T30" s="35"/>
      <c r="U30" s="35"/>
      <c r="V30" s="35"/>
      <c r="W30" s="35"/>
      <c r="X30" s="35"/>
      <c r="Y30" s="35"/>
      <c r="Z30" s="35"/>
      <c r="AA30" s="35"/>
    </row>
    <row r="31" spans="1:27" ht="19.5" customHeight="1">
      <c r="A31" s="22" t="s">
        <v>533</v>
      </c>
      <c r="B31" s="34">
        <v>153</v>
      </c>
      <c r="C31" s="34">
        <v>156</v>
      </c>
      <c r="D31" s="34">
        <v>164</v>
      </c>
      <c r="E31" s="70">
        <v>13.725490196078432</v>
      </c>
      <c r="F31" s="70">
        <v>14.102564102564102</v>
      </c>
      <c r="G31" s="70">
        <v>14.634146341463413</v>
      </c>
      <c r="H31" s="70">
        <v>50.326797385620914</v>
      </c>
      <c r="I31" s="70">
        <v>49.358974358974365</v>
      </c>
      <c r="J31" s="70">
        <v>48.170731707317074</v>
      </c>
      <c r="K31" s="70">
        <v>19.607843137254903</v>
      </c>
      <c r="L31" s="70">
        <v>19.230769230769234</v>
      </c>
      <c r="M31" s="70">
        <v>23.78048780487805</v>
      </c>
      <c r="N31" s="70">
        <v>10.457516339869281</v>
      </c>
      <c r="O31" s="70">
        <v>12.179487179487179</v>
      </c>
      <c r="P31" s="70">
        <v>9.146341463414634</v>
      </c>
      <c r="Q31" s="70">
        <v>5.88235294117647</v>
      </c>
      <c r="R31" s="70">
        <v>5.128205128205128</v>
      </c>
      <c r="S31" s="70">
        <v>4.2682926829268295</v>
      </c>
      <c r="T31" s="4"/>
      <c r="U31" s="4"/>
      <c r="V31" s="4"/>
      <c r="W31" s="4"/>
      <c r="X31" s="4"/>
      <c r="Y31" s="4"/>
      <c r="Z31" s="4"/>
      <c r="AA31" s="4"/>
    </row>
    <row r="32" spans="1:19" ht="11.25">
      <c r="A32" s="1" t="s">
        <v>58</v>
      </c>
      <c r="B32" s="32"/>
      <c r="C32" s="32"/>
      <c r="D32" s="32"/>
      <c r="E32" s="1"/>
      <c r="F32" s="25"/>
      <c r="G32" s="6"/>
      <c r="H32" s="6"/>
      <c r="I32" s="6"/>
      <c r="J32" s="6"/>
      <c r="K32" s="6"/>
      <c r="L32" s="6"/>
      <c r="M32" s="1"/>
      <c r="N32" s="1"/>
      <c r="O32" s="25"/>
      <c r="P32" s="25"/>
      <c r="Q32" s="1"/>
      <c r="R32" s="1"/>
      <c r="S32" s="1"/>
    </row>
    <row r="33" spans="1:19" ht="11.25">
      <c r="A33" s="32"/>
      <c r="B33" s="32"/>
      <c r="C33" s="32"/>
      <c r="D33" s="32"/>
      <c r="F33" s="217"/>
      <c r="J33" s="217"/>
      <c r="L33" s="217"/>
      <c r="M33" s="8"/>
      <c r="O33" s="1"/>
      <c r="Q33" s="1"/>
      <c r="R33" s="217"/>
      <c r="S33" s="1"/>
    </row>
    <row r="34" spans="1:19" ht="11.25">
      <c r="A34" s="7"/>
      <c r="B34" s="7"/>
      <c r="C34" s="7"/>
      <c r="D34" s="7"/>
      <c r="E34" s="7"/>
      <c r="F34" s="7"/>
      <c r="G34" s="7"/>
      <c r="H34" s="7"/>
      <c r="I34" s="7"/>
      <c r="J34" s="7"/>
      <c r="K34" s="7"/>
      <c r="L34" s="7"/>
      <c r="M34" s="7"/>
      <c r="N34" s="7"/>
      <c r="O34" s="7"/>
      <c r="P34" s="7"/>
      <c r="Q34" s="7"/>
      <c r="R34" s="7"/>
      <c r="S34" s="7"/>
    </row>
    <row r="35" spans="1:19" ht="11.25">
      <c r="A35" s="7"/>
      <c r="B35" s="7"/>
      <c r="C35" s="7"/>
      <c r="D35" s="7"/>
      <c r="E35" s="7"/>
      <c r="F35" s="7"/>
      <c r="G35" s="7"/>
      <c r="H35" s="7"/>
      <c r="I35" s="7"/>
      <c r="J35" s="7"/>
      <c r="K35" s="7"/>
      <c r="L35" s="7"/>
      <c r="M35" s="7"/>
      <c r="N35" s="7"/>
      <c r="O35" s="7"/>
      <c r="P35" s="7"/>
      <c r="Q35" s="7"/>
      <c r="R35" s="7"/>
      <c r="S35" s="7"/>
    </row>
    <row r="36" spans="1:19" ht="11.25">
      <c r="A36" s="7"/>
      <c r="B36" s="7"/>
      <c r="C36" s="7"/>
      <c r="D36" s="7"/>
      <c r="E36" s="7"/>
      <c r="F36" s="7"/>
      <c r="G36" s="7"/>
      <c r="H36" s="7"/>
      <c r="I36" s="7"/>
      <c r="J36" s="7"/>
      <c r="K36" s="7"/>
      <c r="L36" s="7"/>
      <c r="M36" s="7"/>
      <c r="N36" s="7"/>
      <c r="O36" s="7"/>
      <c r="P36" s="7"/>
      <c r="Q36" s="7"/>
      <c r="R36" s="7"/>
      <c r="S36" s="7"/>
    </row>
    <row r="37" spans="1:6" ht="11.25">
      <c r="A37" s="7"/>
      <c r="B37" s="7"/>
      <c r="C37" s="7"/>
      <c r="D37" s="7"/>
      <c r="F37" s="216"/>
    </row>
  </sheetData>
  <mergeCells count="14">
    <mergeCell ref="N5:P5"/>
    <mergeCell ref="Q6:S6"/>
    <mergeCell ref="E6:G6"/>
    <mergeCell ref="AB1:IV65536"/>
    <mergeCell ref="A3:J3"/>
    <mergeCell ref="H6:J6"/>
    <mergeCell ref="Q5:S5"/>
    <mergeCell ref="K6:M6"/>
    <mergeCell ref="N6:P6"/>
    <mergeCell ref="R3:S3"/>
    <mergeCell ref="B5:D6"/>
    <mergeCell ref="E5:G5"/>
    <mergeCell ref="H5:J5"/>
    <mergeCell ref="K5:M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19.xml><?xml version="1.0" encoding="utf-8"?>
<worksheet xmlns="http://schemas.openxmlformats.org/spreadsheetml/2006/main" xmlns:r="http://schemas.openxmlformats.org/officeDocument/2006/relationships">
  <sheetPr codeName="Hoja18"/>
  <dimension ref="A2:V37"/>
  <sheetViews>
    <sheetView showGridLines="0" workbookViewId="0" topLeftCell="A1">
      <selection activeCell="A1" sqref="A1"/>
    </sheetView>
  </sheetViews>
  <sheetFormatPr defaultColWidth="11.421875" defaultRowHeight="12.75"/>
  <cols>
    <col min="1" max="1" width="37.7109375" style="5" customWidth="1"/>
    <col min="2" max="4" width="8.8515625" style="5" customWidth="1"/>
    <col min="5" max="13" width="8.8515625" style="37" customWidth="1"/>
    <col min="14" max="17" width="11.57421875" style="5" customWidth="1"/>
    <col min="18" max="16384" width="11.57421875" style="35" customWidth="1"/>
  </cols>
  <sheetData>
    <row r="1" ht="16.5" customHeight="1"/>
    <row r="2" spans="1:17" s="452" customFormat="1" ht="18" customHeight="1">
      <c r="A2" s="33"/>
      <c r="B2" s="33"/>
      <c r="C2" s="33"/>
      <c r="D2" s="33"/>
      <c r="E2" s="33"/>
      <c r="F2" s="33"/>
      <c r="G2" s="33"/>
      <c r="H2" s="33"/>
      <c r="I2" s="33"/>
      <c r="J2" s="33"/>
      <c r="K2" s="33"/>
      <c r="L2" s="33"/>
      <c r="M2" s="33"/>
      <c r="N2" s="38"/>
      <c r="O2" s="38"/>
      <c r="P2" s="38"/>
      <c r="Q2" s="38"/>
    </row>
    <row r="3" spans="1:17" s="452" customFormat="1" ht="22.5" customHeight="1">
      <c r="A3" s="506" t="s">
        <v>185</v>
      </c>
      <c r="B3" s="506"/>
      <c r="C3" s="506"/>
      <c r="D3" s="506"/>
      <c r="E3" s="506"/>
      <c r="F3" s="506"/>
      <c r="G3" s="506"/>
      <c r="H3" s="487"/>
      <c r="I3" s="14"/>
      <c r="J3" s="14"/>
      <c r="K3" s="14"/>
      <c r="L3" s="476" t="s">
        <v>186</v>
      </c>
      <c r="M3" s="476"/>
      <c r="N3" s="38"/>
      <c r="O3" s="38"/>
      <c r="P3" s="38"/>
      <c r="Q3" s="38"/>
    </row>
    <row r="4" spans="14:22" ht="9.75" customHeight="1">
      <c r="N4" s="38"/>
      <c r="O4" s="38"/>
      <c r="P4" s="38"/>
      <c r="Q4" s="38"/>
      <c r="R4" s="453"/>
      <c r="S4" s="453"/>
      <c r="T4" s="454"/>
      <c r="U4" s="454"/>
      <c r="V4" s="453"/>
    </row>
    <row r="5" spans="2:17" s="27" customFormat="1" ht="27.75" customHeight="1">
      <c r="B5" s="500" t="s">
        <v>494</v>
      </c>
      <c r="C5" s="500"/>
      <c r="D5" s="500"/>
      <c r="E5" s="466" t="s">
        <v>495</v>
      </c>
      <c r="F5" s="466"/>
      <c r="G5" s="466"/>
      <c r="H5" s="511" t="s">
        <v>45</v>
      </c>
      <c r="I5" s="511"/>
      <c r="J5" s="511"/>
      <c r="K5" s="511" t="s">
        <v>513</v>
      </c>
      <c r="L5" s="511"/>
      <c r="M5" s="511"/>
      <c r="N5" s="38"/>
      <c r="O5" s="38"/>
      <c r="P5" s="38"/>
      <c r="Q5" s="38"/>
    </row>
    <row r="6" spans="1:17" s="213" customFormat="1" ht="18" customHeight="1">
      <c r="A6" s="27"/>
      <c r="B6" s="499"/>
      <c r="C6" s="499"/>
      <c r="D6" s="499"/>
      <c r="E6" s="526" t="s">
        <v>40</v>
      </c>
      <c r="F6" s="526"/>
      <c r="G6" s="536"/>
      <c r="H6" s="526" t="s">
        <v>40</v>
      </c>
      <c r="I6" s="526"/>
      <c r="J6" s="536"/>
      <c r="K6" s="526" t="s">
        <v>40</v>
      </c>
      <c r="L6" s="526"/>
      <c r="M6" s="536"/>
      <c r="N6" s="38"/>
      <c r="O6" s="38"/>
      <c r="P6" s="38"/>
      <c r="Q6" s="38"/>
    </row>
    <row r="7" spans="2:17" s="27" customFormat="1" ht="22.5" customHeight="1">
      <c r="B7" s="18">
        <v>2010</v>
      </c>
      <c r="C7" s="18">
        <v>2009</v>
      </c>
      <c r="D7" s="18">
        <v>2008</v>
      </c>
      <c r="E7" s="18">
        <v>2010</v>
      </c>
      <c r="F7" s="18">
        <v>2009</v>
      </c>
      <c r="G7" s="18">
        <v>2008</v>
      </c>
      <c r="H7" s="18">
        <v>2010</v>
      </c>
      <c r="I7" s="18">
        <v>2009</v>
      </c>
      <c r="J7" s="18">
        <v>2008</v>
      </c>
      <c r="K7" s="18">
        <v>2010</v>
      </c>
      <c r="L7" s="18">
        <v>2009</v>
      </c>
      <c r="M7" s="18">
        <v>2008</v>
      </c>
      <c r="N7" s="38"/>
      <c r="O7" s="38"/>
      <c r="P7" s="38"/>
      <c r="Q7" s="38"/>
    </row>
    <row r="8" spans="1:17" s="45" customFormat="1" ht="19.5" customHeight="1">
      <c r="A8" s="19" t="s">
        <v>468</v>
      </c>
      <c r="B8" s="406">
        <v>132</v>
      </c>
      <c r="C8" s="406">
        <v>134</v>
      </c>
      <c r="D8" s="406">
        <v>141</v>
      </c>
      <c r="E8" s="114">
        <v>63.63636363636363</v>
      </c>
      <c r="F8" s="114">
        <v>64.17910447761194</v>
      </c>
      <c r="G8" s="114">
        <v>64.53900709219859</v>
      </c>
      <c r="H8" s="114">
        <v>34.090909090909086</v>
      </c>
      <c r="I8" s="114">
        <v>34.32835820895522</v>
      </c>
      <c r="J8" s="114">
        <v>33.33333333333333</v>
      </c>
      <c r="K8" s="114">
        <v>2.272727272727273</v>
      </c>
      <c r="L8" s="114">
        <v>1.4925373134328357</v>
      </c>
      <c r="M8" s="114">
        <v>2.127659574468085</v>
      </c>
      <c r="N8" s="222"/>
      <c r="O8" s="38"/>
      <c r="P8" s="38"/>
      <c r="Q8" s="38"/>
    </row>
    <row r="9" spans="1:17" ht="15" customHeight="1">
      <c r="A9" s="20" t="s">
        <v>469</v>
      </c>
      <c r="B9" s="65">
        <v>14</v>
      </c>
      <c r="C9" s="65">
        <v>15</v>
      </c>
      <c r="D9" s="65">
        <v>15</v>
      </c>
      <c r="E9" s="66">
        <v>71.42857142857143</v>
      </c>
      <c r="F9" s="66">
        <v>73.33333333333333</v>
      </c>
      <c r="G9" s="66">
        <v>53.333333333333336</v>
      </c>
      <c r="H9" s="66">
        <v>21.428571428571427</v>
      </c>
      <c r="I9" s="66">
        <v>20</v>
      </c>
      <c r="J9" s="66">
        <v>33.33333333333333</v>
      </c>
      <c r="K9" s="66">
        <v>7.142857142857142</v>
      </c>
      <c r="L9" s="66">
        <v>6.666666666666667</v>
      </c>
      <c r="M9" s="66">
        <v>13.333333333333334</v>
      </c>
      <c r="N9" s="222"/>
      <c r="O9" s="38"/>
      <c r="P9" s="38"/>
      <c r="Q9" s="38"/>
    </row>
    <row r="10" spans="1:17" ht="15" customHeight="1">
      <c r="A10" s="20" t="s">
        <v>526</v>
      </c>
      <c r="B10" s="65">
        <v>14</v>
      </c>
      <c r="C10" s="65">
        <v>16</v>
      </c>
      <c r="D10" s="65">
        <v>17</v>
      </c>
      <c r="E10" s="66">
        <v>64.28571428571429</v>
      </c>
      <c r="F10" s="66">
        <v>62.5</v>
      </c>
      <c r="G10" s="66">
        <v>64.70588235294117</v>
      </c>
      <c r="H10" s="66">
        <v>28.57142857142857</v>
      </c>
      <c r="I10" s="66">
        <v>37.5</v>
      </c>
      <c r="J10" s="66">
        <v>29.411764705882355</v>
      </c>
      <c r="K10" s="66">
        <v>7.142857142857142</v>
      </c>
      <c r="L10" s="66">
        <v>0</v>
      </c>
      <c r="M10" s="66">
        <v>5.88235294117647</v>
      </c>
      <c r="N10" s="222"/>
      <c r="O10" s="38"/>
      <c r="P10" s="38"/>
      <c r="Q10" s="38"/>
    </row>
    <row r="11" spans="1:17" ht="15" customHeight="1">
      <c r="A11" s="20" t="s">
        <v>527</v>
      </c>
      <c r="B11" s="65">
        <v>13</v>
      </c>
      <c r="C11" s="65">
        <v>12</v>
      </c>
      <c r="D11" s="65">
        <v>11</v>
      </c>
      <c r="E11" s="66">
        <v>53.84615384615385</v>
      </c>
      <c r="F11" s="66">
        <v>50</v>
      </c>
      <c r="G11" s="66">
        <v>54.54545454545454</v>
      </c>
      <c r="H11" s="66">
        <v>46.15384615384615</v>
      </c>
      <c r="I11" s="66">
        <v>41.66666666666667</v>
      </c>
      <c r="J11" s="66">
        <v>45.45454545454545</v>
      </c>
      <c r="K11" s="66">
        <v>0</v>
      </c>
      <c r="L11" s="66">
        <v>8.333333333333332</v>
      </c>
      <c r="M11" s="66">
        <v>0</v>
      </c>
      <c r="N11" s="222"/>
      <c r="O11" s="38"/>
      <c r="P11" s="38"/>
      <c r="Q11" s="38"/>
    </row>
    <row r="12" spans="1:17" ht="15" customHeight="1">
      <c r="A12" s="20" t="s">
        <v>470</v>
      </c>
      <c r="B12" s="65">
        <v>9</v>
      </c>
      <c r="C12" s="65">
        <v>9</v>
      </c>
      <c r="D12" s="65">
        <v>9</v>
      </c>
      <c r="E12" s="66">
        <v>66.66666666666666</v>
      </c>
      <c r="F12" s="66">
        <v>55.55555555555556</v>
      </c>
      <c r="G12" s="66">
        <v>55.55555555555556</v>
      </c>
      <c r="H12" s="66">
        <v>33.33333333333333</v>
      </c>
      <c r="I12" s="66">
        <v>44.44444444444444</v>
      </c>
      <c r="J12" s="66">
        <v>44.44444444444444</v>
      </c>
      <c r="K12" s="66">
        <v>0</v>
      </c>
      <c r="L12" s="66">
        <v>0</v>
      </c>
      <c r="M12" s="66">
        <v>0</v>
      </c>
      <c r="N12" s="222"/>
      <c r="O12" s="38"/>
      <c r="P12" s="38"/>
      <c r="Q12" s="38"/>
    </row>
    <row r="13" spans="1:17" ht="15" customHeight="1">
      <c r="A13" s="20" t="s">
        <v>528</v>
      </c>
      <c r="B13" s="65">
        <v>13</v>
      </c>
      <c r="C13" s="65">
        <v>13</v>
      </c>
      <c r="D13" s="65">
        <v>15</v>
      </c>
      <c r="E13" s="66">
        <v>53.84615384615385</v>
      </c>
      <c r="F13" s="66">
        <v>53.84615384615385</v>
      </c>
      <c r="G13" s="66">
        <v>60</v>
      </c>
      <c r="H13" s="66">
        <v>46.15384615384615</v>
      </c>
      <c r="I13" s="66">
        <v>46.15384615384615</v>
      </c>
      <c r="J13" s="66">
        <v>40</v>
      </c>
      <c r="K13" s="66">
        <v>0</v>
      </c>
      <c r="L13" s="66">
        <v>0</v>
      </c>
      <c r="M13" s="66">
        <v>0</v>
      </c>
      <c r="N13" s="222"/>
      <c r="O13" s="38"/>
      <c r="P13" s="38"/>
      <c r="Q13" s="38"/>
    </row>
    <row r="14" spans="1:17" ht="15" customHeight="1">
      <c r="A14" s="20" t="s">
        <v>471</v>
      </c>
      <c r="B14" s="65">
        <v>11</v>
      </c>
      <c r="C14" s="65">
        <v>11</v>
      </c>
      <c r="D14" s="65">
        <v>13</v>
      </c>
      <c r="E14" s="66">
        <v>72.72727272727273</v>
      </c>
      <c r="F14" s="66">
        <v>54.54545454545454</v>
      </c>
      <c r="G14" s="66">
        <v>69.23076923076923</v>
      </c>
      <c r="H14" s="66">
        <v>27.27272727272727</v>
      </c>
      <c r="I14" s="66">
        <v>45.45454545454545</v>
      </c>
      <c r="J14" s="66">
        <v>30.76923076923077</v>
      </c>
      <c r="K14" s="66">
        <v>0</v>
      </c>
      <c r="L14" s="66">
        <v>0</v>
      </c>
      <c r="M14" s="66">
        <v>0</v>
      </c>
      <c r="N14" s="222"/>
      <c r="O14" s="38"/>
      <c r="P14" s="38"/>
      <c r="Q14" s="38"/>
    </row>
    <row r="15" spans="1:17" ht="15" customHeight="1">
      <c r="A15" s="20" t="s">
        <v>529</v>
      </c>
      <c r="B15" s="65">
        <v>13</v>
      </c>
      <c r="C15" s="65">
        <v>13</v>
      </c>
      <c r="D15" s="65">
        <v>13</v>
      </c>
      <c r="E15" s="66">
        <v>76.92307692307693</v>
      </c>
      <c r="F15" s="66">
        <v>76.92307692307693</v>
      </c>
      <c r="G15" s="66">
        <v>76.92307692307693</v>
      </c>
      <c r="H15" s="66">
        <v>23.076923076923077</v>
      </c>
      <c r="I15" s="66">
        <v>23.076923076923077</v>
      </c>
      <c r="J15" s="66">
        <v>23.076923076923077</v>
      </c>
      <c r="K15" s="66">
        <v>0</v>
      </c>
      <c r="L15" s="66">
        <v>0</v>
      </c>
      <c r="M15" s="66">
        <v>0</v>
      </c>
      <c r="N15" s="222"/>
      <c r="O15" s="38"/>
      <c r="P15" s="38"/>
      <c r="Q15" s="38"/>
    </row>
    <row r="16" spans="1:17" ht="15" customHeight="1">
      <c r="A16" s="20" t="s">
        <v>472</v>
      </c>
      <c r="B16" s="65">
        <v>15</v>
      </c>
      <c r="C16" s="65">
        <v>14</v>
      </c>
      <c r="D16" s="65">
        <v>14</v>
      </c>
      <c r="E16" s="66">
        <v>60</v>
      </c>
      <c r="F16" s="66">
        <v>85.71428571428571</v>
      </c>
      <c r="G16" s="66">
        <v>78.57142857142857</v>
      </c>
      <c r="H16" s="66">
        <v>40</v>
      </c>
      <c r="I16" s="66">
        <v>14.285714285714285</v>
      </c>
      <c r="J16" s="66">
        <v>21.428571428571427</v>
      </c>
      <c r="K16" s="66">
        <v>0</v>
      </c>
      <c r="L16" s="66">
        <v>0</v>
      </c>
      <c r="M16" s="66">
        <v>0</v>
      </c>
      <c r="N16" s="222"/>
      <c r="O16" s="38"/>
      <c r="P16" s="38"/>
      <c r="Q16" s="38"/>
    </row>
    <row r="17" spans="1:17" ht="15" customHeight="1">
      <c r="A17" s="20" t="s">
        <v>473</v>
      </c>
      <c r="B17" s="65">
        <v>5</v>
      </c>
      <c r="C17" s="65">
        <v>5</v>
      </c>
      <c r="D17" s="65">
        <v>7</v>
      </c>
      <c r="E17" s="66">
        <v>60</v>
      </c>
      <c r="F17" s="66">
        <v>40</v>
      </c>
      <c r="G17" s="66">
        <v>42.857142857142854</v>
      </c>
      <c r="H17" s="66">
        <v>40</v>
      </c>
      <c r="I17" s="66">
        <v>60</v>
      </c>
      <c r="J17" s="66">
        <v>57.14285714285714</v>
      </c>
      <c r="K17" s="66">
        <v>0</v>
      </c>
      <c r="L17" s="66">
        <v>0</v>
      </c>
      <c r="M17" s="66">
        <v>0</v>
      </c>
      <c r="N17" s="222"/>
      <c r="O17" s="38"/>
      <c r="P17" s="38"/>
      <c r="Q17" s="38"/>
    </row>
    <row r="18" spans="1:17" ht="15" customHeight="1">
      <c r="A18" s="20" t="s">
        <v>530</v>
      </c>
      <c r="B18" s="65">
        <v>25</v>
      </c>
      <c r="C18" s="65">
        <v>26</v>
      </c>
      <c r="D18" s="65">
        <v>27</v>
      </c>
      <c r="E18" s="66">
        <v>60</v>
      </c>
      <c r="F18" s="66">
        <v>65.38461538461539</v>
      </c>
      <c r="G18" s="66">
        <v>70.37037037037037</v>
      </c>
      <c r="H18" s="66">
        <v>36</v>
      </c>
      <c r="I18" s="66">
        <v>34.61538461538461</v>
      </c>
      <c r="J18" s="66">
        <v>29.629629629629626</v>
      </c>
      <c r="K18" s="66">
        <v>4</v>
      </c>
      <c r="L18" s="66">
        <v>0</v>
      </c>
      <c r="M18" s="66">
        <v>0</v>
      </c>
      <c r="N18" s="222"/>
      <c r="O18" s="38"/>
      <c r="P18" s="38"/>
      <c r="Q18" s="38"/>
    </row>
    <row r="19" spans="1:17" s="45" customFormat="1" ht="19.5" customHeight="1">
      <c r="A19" s="21" t="s">
        <v>474</v>
      </c>
      <c r="B19" s="94">
        <v>21</v>
      </c>
      <c r="C19" s="94">
        <v>22</v>
      </c>
      <c r="D19" s="94">
        <v>23</v>
      </c>
      <c r="E19" s="68">
        <v>42.857142857142854</v>
      </c>
      <c r="F19" s="68">
        <v>40.909090909090914</v>
      </c>
      <c r="G19" s="68">
        <v>47.82608695652174</v>
      </c>
      <c r="H19" s="68">
        <v>57.14285714285714</v>
      </c>
      <c r="I19" s="68">
        <v>59.09090909090909</v>
      </c>
      <c r="J19" s="68">
        <v>52.17391304347826</v>
      </c>
      <c r="K19" s="68">
        <v>0</v>
      </c>
      <c r="L19" s="68">
        <v>0</v>
      </c>
      <c r="M19" s="68">
        <v>0</v>
      </c>
      <c r="N19" s="222"/>
      <c r="O19" s="38"/>
      <c r="P19" s="38"/>
      <c r="Q19" s="38"/>
    </row>
    <row r="20" spans="1:17" ht="15" customHeight="1">
      <c r="A20" s="20" t="s">
        <v>531</v>
      </c>
      <c r="B20" s="65">
        <v>8</v>
      </c>
      <c r="C20" s="65">
        <v>9</v>
      </c>
      <c r="D20" s="65">
        <v>10</v>
      </c>
      <c r="E20" s="66">
        <v>25</v>
      </c>
      <c r="F20" s="66">
        <v>22.22222222222222</v>
      </c>
      <c r="G20" s="66">
        <v>40</v>
      </c>
      <c r="H20" s="66">
        <v>75</v>
      </c>
      <c r="I20" s="66">
        <v>77.77777777777779</v>
      </c>
      <c r="J20" s="66">
        <v>60</v>
      </c>
      <c r="K20" s="66">
        <v>0</v>
      </c>
      <c r="L20" s="66">
        <v>0</v>
      </c>
      <c r="M20" s="66">
        <v>0</v>
      </c>
      <c r="N20" s="222"/>
      <c r="O20" s="38"/>
      <c r="P20" s="38"/>
      <c r="Q20" s="38"/>
    </row>
    <row r="21" spans="1:17" ht="15" customHeight="1">
      <c r="A21" s="20" t="s">
        <v>475</v>
      </c>
      <c r="B21" s="65">
        <v>2</v>
      </c>
      <c r="C21" s="65">
        <v>2</v>
      </c>
      <c r="D21" s="65">
        <v>2</v>
      </c>
      <c r="E21" s="66">
        <v>100</v>
      </c>
      <c r="F21" s="66">
        <v>100</v>
      </c>
      <c r="G21" s="66">
        <v>100</v>
      </c>
      <c r="H21" s="66">
        <v>0</v>
      </c>
      <c r="I21" s="66">
        <v>0</v>
      </c>
      <c r="J21" s="66">
        <v>0</v>
      </c>
      <c r="K21" s="66">
        <v>0</v>
      </c>
      <c r="L21" s="66">
        <v>0</v>
      </c>
      <c r="M21" s="66">
        <v>0</v>
      </c>
      <c r="N21" s="222"/>
      <c r="O21" s="38"/>
      <c r="P21" s="38"/>
      <c r="Q21" s="38"/>
    </row>
    <row r="22" spans="1:17" ht="15" customHeight="1">
      <c r="A22" s="20" t="s">
        <v>532</v>
      </c>
      <c r="B22" s="65">
        <v>11</v>
      </c>
      <c r="C22" s="65">
        <v>11</v>
      </c>
      <c r="D22" s="65">
        <v>11</v>
      </c>
      <c r="E22" s="66">
        <v>45.45454545454545</v>
      </c>
      <c r="F22" s="66">
        <v>45.45454545454545</v>
      </c>
      <c r="G22" s="66">
        <v>45.45454545454545</v>
      </c>
      <c r="H22" s="66">
        <v>54.54545454545454</v>
      </c>
      <c r="I22" s="66">
        <v>54.54545454545454</v>
      </c>
      <c r="J22" s="66">
        <v>54.54545454545454</v>
      </c>
      <c r="K22" s="66">
        <v>0</v>
      </c>
      <c r="L22" s="66">
        <v>0</v>
      </c>
      <c r="M22" s="66">
        <v>0</v>
      </c>
      <c r="N22" s="222"/>
      <c r="O22" s="38"/>
      <c r="P22" s="38"/>
      <c r="Q22" s="38"/>
    </row>
    <row r="23" spans="1:17" ht="19.5" customHeight="1">
      <c r="A23" s="22" t="s">
        <v>533</v>
      </c>
      <c r="B23" s="34">
        <v>153</v>
      </c>
      <c r="C23" s="34">
        <v>156</v>
      </c>
      <c r="D23" s="34">
        <v>164</v>
      </c>
      <c r="E23" s="70">
        <v>60.78431372549019</v>
      </c>
      <c r="F23" s="70">
        <v>60.89743589743589</v>
      </c>
      <c r="G23" s="70">
        <v>62.19512195121951</v>
      </c>
      <c r="H23" s="70">
        <v>37.254901960784316</v>
      </c>
      <c r="I23" s="70">
        <v>37.82051282051282</v>
      </c>
      <c r="J23" s="70">
        <v>35.97560975609756</v>
      </c>
      <c r="K23" s="70">
        <v>1.9607843137254901</v>
      </c>
      <c r="L23" s="70">
        <v>1.282051282051282</v>
      </c>
      <c r="M23" s="70">
        <v>1.8292682926829267</v>
      </c>
      <c r="N23" s="222"/>
      <c r="O23" s="38"/>
      <c r="P23" s="38"/>
      <c r="Q23" s="38"/>
    </row>
    <row r="24" spans="1:17" ht="19.5" customHeight="1">
      <c r="A24" s="23" t="s">
        <v>478</v>
      </c>
      <c r="B24" s="203"/>
      <c r="C24" s="203"/>
      <c r="D24" s="203"/>
      <c r="E24" s="35"/>
      <c r="F24" s="376"/>
      <c r="G24" s="376"/>
      <c r="H24" s="35"/>
      <c r="I24" s="376"/>
      <c r="J24" s="376"/>
      <c r="K24" s="35"/>
      <c r="L24" s="376"/>
      <c r="M24" s="376"/>
      <c r="N24" s="222"/>
      <c r="O24" s="38"/>
      <c r="P24" s="38"/>
      <c r="Q24" s="38"/>
    </row>
    <row r="25" spans="1:17" ht="15" customHeight="1">
      <c r="A25" s="20" t="s">
        <v>534</v>
      </c>
      <c r="B25" s="65">
        <v>35</v>
      </c>
      <c r="C25" s="65">
        <v>34</v>
      </c>
      <c r="D25" s="65">
        <v>35</v>
      </c>
      <c r="E25" s="66">
        <v>48.57142857142857</v>
      </c>
      <c r="F25" s="66">
        <v>47.05882352941176</v>
      </c>
      <c r="G25" s="66">
        <v>45.714285714285715</v>
      </c>
      <c r="H25" s="66">
        <v>51.42857142857142</v>
      </c>
      <c r="I25" s="66">
        <v>52.94117647058824</v>
      </c>
      <c r="J25" s="66">
        <v>51.42857142857142</v>
      </c>
      <c r="K25" s="66">
        <v>0</v>
      </c>
      <c r="L25" s="66">
        <v>0</v>
      </c>
      <c r="M25" s="66">
        <v>2.857142857142857</v>
      </c>
      <c r="N25" s="222"/>
      <c r="O25" s="38"/>
      <c r="P25" s="38"/>
      <c r="Q25" s="38"/>
    </row>
    <row r="26" spans="1:17" ht="15" customHeight="1">
      <c r="A26" s="20" t="s">
        <v>535</v>
      </c>
      <c r="B26" s="35"/>
      <c r="C26" s="35"/>
      <c r="D26" s="65"/>
      <c r="E26" s="66"/>
      <c r="F26" s="66"/>
      <c r="G26" s="66"/>
      <c r="H26" s="66"/>
      <c r="I26" s="66"/>
      <c r="J26" s="66"/>
      <c r="K26" s="66"/>
      <c r="L26" s="66"/>
      <c r="M26" s="66"/>
      <c r="N26" s="222"/>
      <c r="O26" s="38"/>
      <c r="P26" s="38"/>
      <c r="Q26" s="38"/>
    </row>
    <row r="27" spans="1:17" ht="15" customHeight="1">
      <c r="A27" s="24" t="s">
        <v>479</v>
      </c>
      <c r="B27" s="91">
        <v>14</v>
      </c>
      <c r="C27" s="91">
        <v>14</v>
      </c>
      <c r="D27" s="91">
        <v>15</v>
      </c>
      <c r="E27" s="66">
        <v>71.42857142857143</v>
      </c>
      <c r="F27" s="66">
        <v>71.42857142857143</v>
      </c>
      <c r="G27" s="66">
        <v>60</v>
      </c>
      <c r="H27" s="66">
        <v>21.428571428571427</v>
      </c>
      <c r="I27" s="66">
        <v>28.57142857142857</v>
      </c>
      <c r="J27" s="66">
        <v>40</v>
      </c>
      <c r="K27" s="66">
        <v>7.142857142857142</v>
      </c>
      <c r="L27" s="66">
        <v>0</v>
      </c>
      <c r="M27" s="66">
        <v>0</v>
      </c>
      <c r="N27" s="222"/>
      <c r="O27" s="38"/>
      <c r="P27" s="38"/>
      <c r="Q27" s="38"/>
    </row>
    <row r="28" spans="1:17" ht="15" customHeight="1">
      <c r="A28" s="24" t="s">
        <v>480</v>
      </c>
      <c r="B28" s="91">
        <v>15</v>
      </c>
      <c r="C28" s="91">
        <v>17</v>
      </c>
      <c r="D28" s="91">
        <v>14</v>
      </c>
      <c r="E28" s="66">
        <v>73.33333333333333</v>
      </c>
      <c r="F28" s="66">
        <v>58.82352941176471</v>
      </c>
      <c r="G28" s="66">
        <v>64.28571428571429</v>
      </c>
      <c r="H28" s="66">
        <v>26.666666666666668</v>
      </c>
      <c r="I28" s="66">
        <v>35.294117647058826</v>
      </c>
      <c r="J28" s="66">
        <v>35.714285714285715</v>
      </c>
      <c r="K28" s="66">
        <v>0</v>
      </c>
      <c r="L28" s="66">
        <v>5.88235294117647</v>
      </c>
      <c r="M28" s="66">
        <v>0</v>
      </c>
      <c r="N28" s="222"/>
      <c r="O28" s="35"/>
      <c r="P28" s="35"/>
      <c r="Q28" s="35"/>
    </row>
    <row r="29" spans="1:17" ht="15" customHeight="1">
      <c r="A29" s="24" t="s">
        <v>481</v>
      </c>
      <c r="B29" s="91">
        <v>17</v>
      </c>
      <c r="C29" s="91">
        <v>24</v>
      </c>
      <c r="D29" s="91">
        <v>27</v>
      </c>
      <c r="E29" s="66">
        <v>64.70588235294117</v>
      </c>
      <c r="F29" s="66">
        <v>62.5</v>
      </c>
      <c r="G29" s="66">
        <v>77.77777777777779</v>
      </c>
      <c r="H29" s="66">
        <v>35.294117647058826</v>
      </c>
      <c r="I29" s="66">
        <v>37.5</v>
      </c>
      <c r="J29" s="66">
        <v>22.22222222222222</v>
      </c>
      <c r="K29" s="66">
        <v>0</v>
      </c>
      <c r="L29" s="66">
        <v>0</v>
      </c>
      <c r="M29" s="66">
        <v>0</v>
      </c>
      <c r="N29" s="222"/>
      <c r="O29" s="35"/>
      <c r="P29" s="35"/>
      <c r="Q29" s="35"/>
    </row>
    <row r="30" spans="1:17" ht="15" customHeight="1">
      <c r="A30" s="24" t="s">
        <v>482</v>
      </c>
      <c r="B30" s="91">
        <v>72</v>
      </c>
      <c r="C30" s="91">
        <v>67</v>
      </c>
      <c r="D30" s="91">
        <v>73</v>
      </c>
      <c r="E30" s="66">
        <v>61.111111111111114</v>
      </c>
      <c r="F30" s="66">
        <v>65.67164179104478</v>
      </c>
      <c r="G30" s="66">
        <v>64.38356164383562</v>
      </c>
      <c r="H30" s="66">
        <v>36.11111111111111</v>
      </c>
      <c r="I30" s="66">
        <v>32.83582089552239</v>
      </c>
      <c r="J30" s="66">
        <v>32.87671232876712</v>
      </c>
      <c r="K30" s="66">
        <v>2.7777777777777777</v>
      </c>
      <c r="L30" s="66">
        <v>1.4925373134328357</v>
      </c>
      <c r="M30" s="66">
        <v>2.73972602739726</v>
      </c>
      <c r="N30" s="222"/>
      <c r="O30" s="35"/>
      <c r="P30" s="35"/>
      <c r="Q30" s="35"/>
    </row>
    <row r="31" spans="1:17" s="45" customFormat="1" ht="19.5" customHeight="1">
      <c r="A31" s="22" t="s">
        <v>533</v>
      </c>
      <c r="B31" s="34">
        <v>153</v>
      </c>
      <c r="C31" s="34">
        <v>156</v>
      </c>
      <c r="D31" s="34">
        <v>164</v>
      </c>
      <c r="E31" s="70">
        <v>60.78431372549019</v>
      </c>
      <c r="F31" s="70">
        <v>60.89743589743589</v>
      </c>
      <c r="G31" s="70">
        <v>62.19512195121951</v>
      </c>
      <c r="H31" s="70">
        <v>37.254901960784316</v>
      </c>
      <c r="I31" s="70">
        <v>37.82051282051282</v>
      </c>
      <c r="J31" s="70">
        <v>35.97560975609756</v>
      </c>
      <c r="K31" s="70">
        <v>1.9607843137254901</v>
      </c>
      <c r="L31" s="70">
        <v>1.282051282051282</v>
      </c>
      <c r="M31" s="70">
        <v>1.8292682926829267</v>
      </c>
      <c r="N31" s="222"/>
      <c r="O31" s="4"/>
      <c r="P31" s="4"/>
      <c r="Q31" s="4"/>
    </row>
    <row r="32" spans="1:13" ht="11.25">
      <c r="A32" s="1" t="s">
        <v>58</v>
      </c>
      <c r="B32" s="32"/>
      <c r="C32" s="32"/>
      <c r="D32" s="32"/>
      <c r="E32" s="1"/>
      <c r="F32" s="25"/>
      <c r="G32" s="6"/>
      <c r="H32" s="6"/>
      <c r="I32" s="6"/>
      <c r="J32" s="6"/>
      <c r="K32" s="6"/>
      <c r="L32" s="6"/>
      <c r="M32" s="1"/>
    </row>
    <row r="33" spans="1:13" ht="11.25">
      <c r="A33" s="32"/>
      <c r="B33" s="32"/>
      <c r="C33" s="32"/>
      <c r="D33" s="32"/>
      <c r="E33" s="16"/>
      <c r="F33" s="217"/>
      <c r="G33" s="16"/>
      <c r="H33" s="16"/>
      <c r="I33" s="16"/>
      <c r="J33" s="217"/>
      <c r="K33" s="16"/>
      <c r="L33" s="217"/>
      <c r="M33" s="8"/>
    </row>
    <row r="34" spans="1:13" ht="11.25">
      <c r="A34" s="162"/>
      <c r="B34" s="162"/>
      <c r="C34" s="162"/>
      <c r="D34" s="162"/>
      <c r="E34" s="162"/>
      <c r="F34" s="162"/>
      <c r="G34" s="162"/>
      <c r="H34" s="162"/>
      <c r="I34" s="162"/>
      <c r="J34" s="162"/>
      <c r="K34" s="162"/>
      <c r="L34" s="162"/>
      <c r="M34" s="162"/>
    </row>
    <row r="35" spans="1:13" ht="11.25">
      <c r="A35" s="162"/>
      <c r="B35" s="162"/>
      <c r="C35" s="162"/>
      <c r="D35" s="162"/>
      <c r="E35" s="162"/>
      <c r="F35" s="162"/>
      <c r="G35" s="162"/>
      <c r="H35" s="162"/>
      <c r="I35" s="162"/>
      <c r="J35" s="162"/>
      <c r="K35" s="162"/>
      <c r="L35" s="162"/>
      <c r="M35" s="162"/>
    </row>
    <row r="36" spans="1:13" ht="11.25">
      <c r="A36" s="162"/>
      <c r="B36" s="162"/>
      <c r="C36" s="162"/>
      <c r="D36" s="162"/>
      <c r="E36" s="162"/>
      <c r="F36" s="162"/>
      <c r="G36" s="162"/>
      <c r="H36" s="162"/>
      <c r="I36" s="162"/>
      <c r="J36" s="162"/>
      <c r="K36" s="162"/>
      <c r="L36" s="162"/>
      <c r="M36" s="162"/>
    </row>
    <row r="37" spans="1:6" ht="11.25">
      <c r="A37" s="162"/>
      <c r="B37" s="162"/>
      <c r="C37" s="162"/>
      <c r="D37" s="162"/>
      <c r="F37" s="223"/>
    </row>
  </sheetData>
  <mergeCells count="9">
    <mergeCell ref="L3:M3"/>
    <mergeCell ref="E5:G5"/>
    <mergeCell ref="H5:J5"/>
    <mergeCell ref="K5:M5"/>
    <mergeCell ref="A3:G3"/>
    <mergeCell ref="H6:J6"/>
    <mergeCell ref="K6:M6"/>
    <mergeCell ref="E6:G6"/>
    <mergeCell ref="B5:D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2.xml><?xml version="1.0" encoding="utf-8"?>
<worksheet xmlns="http://schemas.openxmlformats.org/spreadsheetml/2006/main" xmlns:r="http://schemas.openxmlformats.org/officeDocument/2006/relationships">
  <sheetPr codeName="Hoja1"/>
  <dimension ref="A2:S65"/>
  <sheetViews>
    <sheetView showGridLines="0" zoomScaleSheetLayoutView="100" workbookViewId="0" topLeftCell="A1">
      <selection activeCell="A1" sqref="A1"/>
    </sheetView>
  </sheetViews>
  <sheetFormatPr defaultColWidth="11.421875" defaultRowHeight="12.75"/>
  <cols>
    <col min="1" max="1" width="60.7109375" style="1" customWidth="1"/>
    <col min="2" max="3" width="6.421875" style="1" customWidth="1"/>
    <col min="4" max="6" width="6.421875" style="6" customWidth="1"/>
    <col min="7" max="16" width="6.421875" style="44" customWidth="1"/>
    <col min="17" max="17" width="11.57421875" style="1" customWidth="1"/>
    <col min="18" max="18" width="11.57421875" style="291" customWidth="1"/>
    <col min="19" max="16384" width="11.57421875" style="1" customWidth="1"/>
  </cols>
  <sheetData>
    <row r="1" ht="21" customHeight="1"/>
    <row r="2" spans="1:13" s="279" customFormat="1" ht="12.75" customHeight="1">
      <c r="A2" s="292"/>
      <c r="B2" s="293"/>
      <c r="C2" s="293"/>
      <c r="D2" s="293"/>
      <c r="E2" s="293"/>
      <c r="F2" s="293"/>
      <c r="G2" s="293"/>
      <c r="H2" s="293"/>
      <c r="I2" s="293"/>
      <c r="J2" s="293"/>
      <c r="K2" s="293"/>
      <c r="M2" s="294"/>
    </row>
    <row r="3" spans="1:16" s="279" customFormat="1" ht="21" customHeight="1">
      <c r="A3" s="496" t="s">
        <v>95</v>
      </c>
      <c r="B3" s="496"/>
      <c r="C3" s="496"/>
      <c r="D3" s="496"/>
      <c r="E3" s="496"/>
      <c r="F3" s="496"/>
      <c r="G3" s="496"/>
      <c r="H3" s="496"/>
      <c r="I3" s="497"/>
      <c r="J3" s="498"/>
      <c r="K3" s="498"/>
      <c r="L3" s="280"/>
      <c r="M3" s="295"/>
      <c r="N3" s="280"/>
      <c r="O3" s="280"/>
      <c r="P3" s="13" t="s">
        <v>96</v>
      </c>
    </row>
    <row r="4" spans="1:18" ht="12.75" customHeight="1">
      <c r="A4" s="296"/>
      <c r="B4" s="296"/>
      <c r="C4" s="297"/>
      <c r="D4" s="297"/>
      <c r="E4" s="298"/>
      <c r="F4" s="298"/>
      <c r="G4" s="298"/>
      <c r="H4" s="298"/>
      <c r="I4" s="298"/>
      <c r="J4" s="298"/>
      <c r="K4" s="298"/>
      <c r="L4" s="1"/>
      <c r="M4" s="291"/>
      <c r="N4" s="1"/>
      <c r="O4" s="1"/>
      <c r="P4" s="1"/>
      <c r="R4" s="1"/>
    </row>
    <row r="5" spans="1:19" ht="19.5" customHeight="1">
      <c r="A5" s="299" t="s">
        <v>524</v>
      </c>
      <c r="B5" s="500" t="s">
        <v>97</v>
      </c>
      <c r="C5" s="500"/>
      <c r="D5" s="500"/>
      <c r="E5" s="499" t="s">
        <v>98</v>
      </c>
      <c r="F5" s="499"/>
      <c r="G5" s="499"/>
      <c r="H5" s="499"/>
      <c r="I5" s="499"/>
      <c r="J5" s="499"/>
      <c r="K5" s="499" t="s">
        <v>99</v>
      </c>
      <c r="L5" s="499"/>
      <c r="M5" s="499"/>
      <c r="N5" s="499"/>
      <c r="O5" s="499"/>
      <c r="P5" s="499"/>
      <c r="Q5" s="300"/>
      <c r="R5" s="1"/>
      <c r="S5" s="291"/>
    </row>
    <row r="6" spans="1:19" ht="30" customHeight="1">
      <c r="A6" s="301"/>
      <c r="B6" s="499"/>
      <c r="C6" s="499"/>
      <c r="D6" s="499"/>
      <c r="E6" s="499" t="s">
        <v>100</v>
      </c>
      <c r="F6" s="499"/>
      <c r="G6" s="499"/>
      <c r="H6" s="499" t="s">
        <v>101</v>
      </c>
      <c r="I6" s="499"/>
      <c r="J6" s="499"/>
      <c r="K6" s="499" t="s">
        <v>100</v>
      </c>
      <c r="L6" s="499"/>
      <c r="M6" s="499"/>
      <c r="N6" s="499" t="s">
        <v>525</v>
      </c>
      <c r="O6" s="499"/>
      <c r="P6" s="499"/>
      <c r="R6" s="1"/>
      <c r="S6" s="291"/>
    </row>
    <row r="7" spans="1:16" ht="15.75" customHeight="1">
      <c r="A7" s="299"/>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row>
    <row r="8" spans="1:18" s="5" customFormat="1" ht="19.5" customHeight="1">
      <c r="A8" s="19" t="s">
        <v>468</v>
      </c>
      <c r="B8" s="88">
        <v>132</v>
      </c>
      <c r="C8" s="88">
        <v>134</v>
      </c>
      <c r="D8" s="88">
        <v>141</v>
      </c>
      <c r="E8" s="89">
        <v>29060.57920518</v>
      </c>
      <c r="F8" s="89">
        <v>25793.222000000005</v>
      </c>
      <c r="G8" s="89">
        <v>26768.088</v>
      </c>
      <c r="H8" s="89">
        <v>3267.3572051799965</v>
      </c>
      <c r="I8" s="89">
        <v>-974.8659999999945</v>
      </c>
      <c r="J8" s="89">
        <v>382.764</v>
      </c>
      <c r="K8" s="89">
        <v>320951.34339243005</v>
      </c>
      <c r="L8" s="89">
        <v>351070</v>
      </c>
      <c r="M8" s="89">
        <v>340438.882</v>
      </c>
      <c r="N8" s="90">
        <v>69.33873196455005</v>
      </c>
      <c r="O8" s="90">
        <v>64.5637665354193</v>
      </c>
      <c r="P8" s="90">
        <v>71.7</v>
      </c>
      <c r="Q8" s="303"/>
      <c r="R8" s="302"/>
    </row>
    <row r="9" spans="1:18" s="5" customFormat="1" ht="15" customHeight="1">
      <c r="A9" s="20" t="s">
        <v>469</v>
      </c>
      <c r="B9" s="91">
        <v>14</v>
      </c>
      <c r="C9" s="91">
        <v>15</v>
      </c>
      <c r="D9" s="91">
        <v>15</v>
      </c>
      <c r="E9" s="92">
        <v>10739.17270128</v>
      </c>
      <c r="F9" s="92">
        <v>10715.583</v>
      </c>
      <c r="G9" s="92">
        <v>10955.714</v>
      </c>
      <c r="H9" s="92">
        <v>23.589701279999645</v>
      </c>
      <c r="I9" s="92">
        <v>-240.1309999999994</v>
      </c>
      <c r="J9" s="92">
        <v>59.28</v>
      </c>
      <c r="K9" s="92">
        <v>112790.63792837001</v>
      </c>
      <c r="L9" s="92">
        <v>129370.10775452001</v>
      </c>
      <c r="M9" s="92">
        <v>148755.554</v>
      </c>
      <c r="N9" s="93">
        <v>24.367431302081663</v>
      </c>
      <c r="O9" s="93">
        <v>23.791897438473438</v>
      </c>
      <c r="P9" s="93">
        <v>31.3</v>
      </c>
      <c r="Q9" s="29"/>
      <c r="R9" s="302"/>
    </row>
    <row r="10" spans="1:18" s="5" customFormat="1" ht="15" customHeight="1">
      <c r="A10" s="20" t="s">
        <v>526</v>
      </c>
      <c r="B10" s="91">
        <v>14</v>
      </c>
      <c r="C10" s="91">
        <v>16</v>
      </c>
      <c r="D10" s="91">
        <v>17</v>
      </c>
      <c r="E10" s="92">
        <v>388.9965380500001</v>
      </c>
      <c r="F10" s="92">
        <v>462.974</v>
      </c>
      <c r="G10" s="92">
        <v>471.35</v>
      </c>
      <c r="H10" s="92">
        <v>-73.9774619499999</v>
      </c>
      <c r="I10" s="92">
        <v>-8.376000000000033</v>
      </c>
      <c r="J10" s="92">
        <v>5.998</v>
      </c>
      <c r="K10" s="92">
        <v>14879.69683852</v>
      </c>
      <c r="L10" s="92">
        <v>14948.727943980002</v>
      </c>
      <c r="M10" s="92">
        <v>11792.633</v>
      </c>
      <c r="N10" s="93">
        <v>3.2146284227836497</v>
      </c>
      <c r="O10" s="93">
        <v>2.749155954586332</v>
      </c>
      <c r="P10" s="93">
        <v>2.5</v>
      </c>
      <c r="Q10" s="29"/>
      <c r="R10" s="302"/>
    </row>
    <row r="11" spans="1:18" s="5" customFormat="1" ht="15" customHeight="1">
      <c r="A11" s="20" t="s">
        <v>527</v>
      </c>
      <c r="B11" s="91">
        <v>13</v>
      </c>
      <c r="C11" s="91">
        <v>12</v>
      </c>
      <c r="D11" s="91">
        <v>11</v>
      </c>
      <c r="E11" s="92">
        <v>1205.55100412</v>
      </c>
      <c r="F11" s="92">
        <v>1113.129</v>
      </c>
      <c r="G11" s="92">
        <v>1092.124</v>
      </c>
      <c r="H11" s="92">
        <v>92.42200412000011</v>
      </c>
      <c r="I11" s="92">
        <v>21.00499999999988</v>
      </c>
      <c r="J11" s="92">
        <v>7.232</v>
      </c>
      <c r="K11" s="92">
        <v>28762.296245459995</v>
      </c>
      <c r="L11" s="92">
        <v>34070.58929511001</v>
      </c>
      <c r="M11" s="92">
        <v>27755.638</v>
      </c>
      <c r="N11" s="93">
        <v>6.213842662158407</v>
      </c>
      <c r="O11" s="93">
        <v>6.265774839700457</v>
      </c>
      <c r="P11" s="93">
        <v>5.8</v>
      </c>
      <c r="Q11" s="29"/>
      <c r="R11" s="302"/>
    </row>
    <row r="12" spans="1:18" s="5" customFormat="1" ht="15" customHeight="1">
      <c r="A12" s="20" t="s">
        <v>470</v>
      </c>
      <c r="B12" s="91">
        <v>9</v>
      </c>
      <c r="C12" s="91">
        <v>9</v>
      </c>
      <c r="D12" s="91">
        <v>9</v>
      </c>
      <c r="E12" s="92">
        <v>522.3300935</v>
      </c>
      <c r="F12" s="92">
        <v>563.701</v>
      </c>
      <c r="G12" s="92">
        <v>750.934</v>
      </c>
      <c r="H12" s="92">
        <v>-41.370906500000046</v>
      </c>
      <c r="I12" s="92">
        <v>-187.23299999999995</v>
      </c>
      <c r="J12" s="92">
        <v>1.568</v>
      </c>
      <c r="K12" s="92">
        <v>3376.7811651300003</v>
      </c>
      <c r="L12" s="92">
        <v>3856.5421733000003</v>
      </c>
      <c r="M12" s="92">
        <v>2836.326</v>
      </c>
      <c r="N12" s="93">
        <v>0.7295240507082188</v>
      </c>
      <c r="O12" s="93">
        <v>0.7092400048735005</v>
      </c>
      <c r="P12" s="93">
        <v>0.6</v>
      </c>
      <c r="Q12" s="29"/>
      <c r="R12" s="302"/>
    </row>
    <row r="13" spans="1:18" s="5" customFormat="1" ht="15" customHeight="1">
      <c r="A13" s="20" t="s">
        <v>528</v>
      </c>
      <c r="B13" s="91">
        <v>13</v>
      </c>
      <c r="C13" s="91">
        <v>13</v>
      </c>
      <c r="D13" s="91">
        <v>15</v>
      </c>
      <c r="E13" s="92">
        <v>875.8739372699999</v>
      </c>
      <c r="F13" s="92">
        <v>704.698</v>
      </c>
      <c r="G13" s="92">
        <v>1174.022</v>
      </c>
      <c r="H13" s="92">
        <v>171.17593726999996</v>
      </c>
      <c r="I13" s="92">
        <v>-469.32399999999996</v>
      </c>
      <c r="J13" s="92">
        <v>40.64</v>
      </c>
      <c r="K13" s="92">
        <v>31605.911543500002</v>
      </c>
      <c r="L13" s="92">
        <v>33800</v>
      </c>
      <c r="M13" s="92">
        <v>26299.196</v>
      </c>
      <c r="N13" s="93">
        <v>6.8281808882489745</v>
      </c>
      <c r="O13" s="93">
        <v>6.216011931800418</v>
      </c>
      <c r="P13" s="93">
        <v>5.5</v>
      </c>
      <c r="Q13" s="29"/>
      <c r="R13" s="302"/>
    </row>
    <row r="14" spans="1:18" s="5" customFormat="1" ht="15" customHeight="1">
      <c r="A14" s="20" t="s">
        <v>471</v>
      </c>
      <c r="B14" s="91">
        <v>11</v>
      </c>
      <c r="C14" s="91">
        <v>11</v>
      </c>
      <c r="D14" s="91">
        <v>13</v>
      </c>
      <c r="E14" s="92">
        <v>970.0747508999999</v>
      </c>
      <c r="F14" s="92">
        <v>688.986</v>
      </c>
      <c r="G14" s="92">
        <v>645.558</v>
      </c>
      <c r="H14" s="92">
        <v>281.0887508999999</v>
      </c>
      <c r="I14" s="92">
        <v>43.428</v>
      </c>
      <c r="J14" s="92">
        <v>53.938</v>
      </c>
      <c r="K14" s="92">
        <v>7455.10619669</v>
      </c>
      <c r="L14" s="92">
        <v>6651.518325229999</v>
      </c>
      <c r="M14" s="92">
        <v>7014.58</v>
      </c>
      <c r="N14" s="93">
        <v>1.610610520821195</v>
      </c>
      <c r="O14" s="93">
        <v>1.2232519903615033</v>
      </c>
      <c r="P14" s="93">
        <v>1.5</v>
      </c>
      <c r="Q14" s="29"/>
      <c r="R14" s="302"/>
    </row>
    <row r="15" spans="1:18" s="5" customFormat="1" ht="15" customHeight="1">
      <c r="A15" s="20" t="s">
        <v>529</v>
      </c>
      <c r="B15" s="91">
        <v>13</v>
      </c>
      <c r="C15" s="91">
        <v>13</v>
      </c>
      <c r="D15" s="91">
        <v>13</v>
      </c>
      <c r="E15" s="92">
        <v>1148.73766054</v>
      </c>
      <c r="F15" s="92">
        <v>1128.354</v>
      </c>
      <c r="G15" s="92">
        <v>843.785</v>
      </c>
      <c r="H15" s="92">
        <v>20.383660539999937</v>
      </c>
      <c r="I15" s="92">
        <v>284.5690000000001</v>
      </c>
      <c r="J15" s="92">
        <v>-23.646</v>
      </c>
      <c r="K15" s="92">
        <v>7102.61732153</v>
      </c>
      <c r="L15" s="92">
        <v>6928.412947270001</v>
      </c>
      <c r="M15" s="92">
        <v>5359.503</v>
      </c>
      <c r="N15" s="93">
        <v>1.5344583808212058</v>
      </c>
      <c r="O15" s="93">
        <v>1.2741744836884858</v>
      </c>
      <c r="P15" s="93">
        <v>1.1</v>
      </c>
      <c r="Q15" s="29"/>
      <c r="R15" s="302"/>
    </row>
    <row r="16" spans="1:18" s="5" customFormat="1" ht="15" customHeight="1">
      <c r="A16" s="20" t="s">
        <v>472</v>
      </c>
      <c r="B16" s="91">
        <v>15</v>
      </c>
      <c r="C16" s="91">
        <v>14</v>
      </c>
      <c r="D16" s="91">
        <v>14</v>
      </c>
      <c r="E16" s="92">
        <v>1091.1421664800002</v>
      </c>
      <c r="F16" s="92">
        <v>922.576</v>
      </c>
      <c r="G16" s="92">
        <v>818.797</v>
      </c>
      <c r="H16" s="92">
        <v>168.56616648000022</v>
      </c>
      <c r="I16" s="92">
        <v>103.779</v>
      </c>
      <c r="J16" s="92">
        <v>15.488</v>
      </c>
      <c r="K16" s="92">
        <v>19156.86643646</v>
      </c>
      <c r="L16" s="92">
        <v>12879.577886269999</v>
      </c>
      <c r="M16" s="92">
        <v>9486.844</v>
      </c>
      <c r="N16" s="93">
        <v>4.138673523152216</v>
      </c>
      <c r="O16" s="93">
        <v>2.3686275093966604</v>
      </c>
      <c r="P16" s="93">
        <v>2</v>
      </c>
      <c r="Q16" s="29"/>
      <c r="R16" s="302"/>
    </row>
    <row r="17" spans="1:18" s="5" customFormat="1" ht="15" customHeight="1">
      <c r="A17" s="20" t="s">
        <v>473</v>
      </c>
      <c r="B17" s="91">
        <v>5</v>
      </c>
      <c r="C17" s="91">
        <v>5</v>
      </c>
      <c r="D17" s="91">
        <v>7</v>
      </c>
      <c r="E17" s="92">
        <v>7638.504838239999</v>
      </c>
      <c r="F17" s="92">
        <v>7532.928</v>
      </c>
      <c r="G17" s="92">
        <v>8027.662</v>
      </c>
      <c r="H17" s="92">
        <v>105.57683823999923</v>
      </c>
      <c r="I17" s="92">
        <v>-494.7340000000004</v>
      </c>
      <c r="J17" s="92">
        <v>54.463</v>
      </c>
      <c r="K17" s="92">
        <v>90768.93228479999</v>
      </c>
      <c r="L17" s="92">
        <v>102416.24244027</v>
      </c>
      <c r="M17" s="92">
        <v>90767.692</v>
      </c>
      <c r="N17" s="93">
        <v>19.609834312824955</v>
      </c>
      <c r="O17" s="93">
        <v>18.834928550854517</v>
      </c>
      <c r="P17" s="93">
        <v>19.1</v>
      </c>
      <c r="Q17" s="29"/>
      <c r="R17" s="302"/>
    </row>
    <row r="18" spans="1:18" s="5" customFormat="1" ht="15" customHeight="1">
      <c r="A18" s="20" t="s">
        <v>530</v>
      </c>
      <c r="B18" s="91">
        <v>25</v>
      </c>
      <c r="C18" s="91">
        <v>26</v>
      </c>
      <c r="D18" s="91">
        <v>27</v>
      </c>
      <c r="E18" s="92">
        <v>4480.195514800001</v>
      </c>
      <c r="F18" s="92">
        <v>1960.293</v>
      </c>
      <c r="G18" s="92">
        <v>1988.143</v>
      </c>
      <c r="H18" s="92">
        <v>2519.902514800001</v>
      </c>
      <c r="I18" s="92">
        <v>-27.850000000000136</v>
      </c>
      <c r="J18" s="92">
        <v>167.803</v>
      </c>
      <c r="K18" s="92">
        <v>5052.49743197</v>
      </c>
      <c r="L18" s="92">
        <v>6147.53618337</v>
      </c>
      <c r="M18" s="92">
        <v>10370.916</v>
      </c>
      <c r="N18" s="93">
        <v>1.0915479009495501</v>
      </c>
      <c r="O18" s="93">
        <v>1.1305668126332167</v>
      </c>
      <c r="P18" s="93">
        <v>2.2</v>
      </c>
      <c r="Q18" s="29"/>
      <c r="R18" s="302"/>
    </row>
    <row r="19" spans="1:18" s="5" customFormat="1" ht="19.5" customHeight="1">
      <c r="A19" s="21" t="s">
        <v>474</v>
      </c>
      <c r="B19" s="94">
        <v>21</v>
      </c>
      <c r="C19" s="94">
        <v>22</v>
      </c>
      <c r="D19" s="94">
        <v>23</v>
      </c>
      <c r="E19" s="95">
        <v>11467.729832230001</v>
      </c>
      <c r="F19" s="95">
        <v>11067.206</v>
      </c>
      <c r="G19" s="95">
        <v>10906</v>
      </c>
      <c r="H19" s="95">
        <v>400.52383223000106</v>
      </c>
      <c r="I19" s="95">
        <v>161.20600000000013</v>
      </c>
      <c r="J19" s="95">
        <v>1282.311</v>
      </c>
      <c r="K19" s="95">
        <v>141923.20637078</v>
      </c>
      <c r="L19" s="95">
        <v>192686.62023344997</v>
      </c>
      <c r="M19" s="95">
        <v>134456.91</v>
      </c>
      <c r="N19" s="96">
        <v>30.66126803544995</v>
      </c>
      <c r="O19" s="96">
        <v>35.43616362335565</v>
      </c>
      <c r="P19" s="96">
        <v>28.3</v>
      </c>
      <c r="Q19" s="29"/>
      <c r="R19" s="302"/>
    </row>
    <row r="20" spans="1:18" s="5" customFormat="1" ht="15" customHeight="1">
      <c r="A20" s="20" t="s">
        <v>531</v>
      </c>
      <c r="B20" s="91">
        <v>8</v>
      </c>
      <c r="C20" s="91">
        <v>9</v>
      </c>
      <c r="D20" s="91">
        <v>10</v>
      </c>
      <c r="E20" s="92">
        <v>7554.45948243</v>
      </c>
      <c r="F20" s="92">
        <v>7161.45</v>
      </c>
      <c r="G20" s="92">
        <v>7028.036</v>
      </c>
      <c r="H20" s="92">
        <v>393.0094824300004</v>
      </c>
      <c r="I20" s="92">
        <v>133.41399999999976</v>
      </c>
      <c r="J20" s="92">
        <v>906.459</v>
      </c>
      <c r="K20" s="92">
        <v>117806.22788302001</v>
      </c>
      <c r="L20" s="92">
        <v>168197.32457459</v>
      </c>
      <c r="M20" s="92">
        <v>114226.534</v>
      </c>
      <c r="N20" s="93">
        <v>25.451005665203546</v>
      </c>
      <c r="O20" s="93">
        <v>30.9324430903124</v>
      </c>
      <c r="P20" s="93">
        <v>24.1</v>
      </c>
      <c r="Q20" s="29"/>
      <c r="R20" s="302"/>
    </row>
    <row r="21" spans="1:18" s="5" customFormat="1" ht="15" customHeight="1">
      <c r="A21" s="20" t="s">
        <v>475</v>
      </c>
      <c r="B21" s="91">
        <v>2</v>
      </c>
      <c r="C21" s="91">
        <v>2</v>
      </c>
      <c r="D21" s="91">
        <v>2</v>
      </c>
      <c r="E21" s="92">
        <v>337.2154351</v>
      </c>
      <c r="F21" s="92">
        <v>328.271</v>
      </c>
      <c r="G21" s="92">
        <v>310.483</v>
      </c>
      <c r="H21" s="92">
        <v>8.944435099999964</v>
      </c>
      <c r="I21" s="92">
        <v>17.78800000000001</v>
      </c>
      <c r="J21" s="92">
        <v>274.483</v>
      </c>
      <c r="K21" s="92">
        <v>7804.856741379999</v>
      </c>
      <c r="L21" s="92">
        <v>10439.971523130002</v>
      </c>
      <c r="M21" s="92">
        <v>8328.797</v>
      </c>
      <c r="N21" s="93">
        <v>1.6861710684617857</v>
      </c>
      <c r="O21" s="93">
        <v>1.9199700460187183</v>
      </c>
      <c r="P21" s="93">
        <v>1.8</v>
      </c>
      <c r="Q21" s="29"/>
      <c r="R21" s="302"/>
    </row>
    <row r="22" spans="1:18" s="5" customFormat="1" ht="15" customHeight="1">
      <c r="A22" s="20" t="s">
        <v>532</v>
      </c>
      <c r="B22" s="91">
        <v>11</v>
      </c>
      <c r="C22" s="91">
        <v>11</v>
      </c>
      <c r="D22" s="91">
        <v>11</v>
      </c>
      <c r="E22" s="92">
        <v>3576.0549147</v>
      </c>
      <c r="F22" s="92">
        <v>3577.485</v>
      </c>
      <c r="G22" s="92">
        <v>3567.145</v>
      </c>
      <c r="H22" s="92">
        <v>-1.4300852999999734</v>
      </c>
      <c r="I22" s="92">
        <v>10.340000000000146</v>
      </c>
      <c r="J22" s="92">
        <v>101.369</v>
      </c>
      <c r="K22" s="92">
        <v>16312.121746379999</v>
      </c>
      <c r="L22" s="92">
        <v>14049.32413573</v>
      </c>
      <c r="M22" s="92">
        <v>11901.579</v>
      </c>
      <c r="N22" s="93">
        <v>3.524091301784618</v>
      </c>
      <c r="O22" s="93">
        <v>2.5837504870245347</v>
      </c>
      <c r="P22" s="93">
        <v>2.5</v>
      </c>
      <c r="Q22" s="29"/>
      <c r="R22" s="302"/>
    </row>
    <row r="23" spans="1:18" s="5" customFormat="1" ht="19.5" customHeight="1">
      <c r="A23" s="22" t="s">
        <v>533</v>
      </c>
      <c r="B23" s="97">
        <v>153</v>
      </c>
      <c r="C23" s="97">
        <v>156</v>
      </c>
      <c r="D23" s="97">
        <v>164</v>
      </c>
      <c r="E23" s="98">
        <v>40528.30903741</v>
      </c>
      <c r="F23" s="98">
        <v>36860</v>
      </c>
      <c r="G23" s="98">
        <v>37673.752</v>
      </c>
      <c r="H23" s="98">
        <v>3668.3090374099993</v>
      </c>
      <c r="I23" s="98">
        <v>-813</v>
      </c>
      <c r="J23" s="98">
        <v>1665.074</v>
      </c>
      <c r="K23" s="98">
        <v>462874.54976321006</v>
      </c>
      <c r="L23" s="98">
        <v>543757</v>
      </c>
      <c r="M23" s="98">
        <v>474895.792</v>
      </c>
      <c r="N23" s="99">
        <v>100</v>
      </c>
      <c r="O23" s="99">
        <v>100</v>
      </c>
      <c r="P23" s="99">
        <v>100</v>
      </c>
      <c r="Q23" s="29"/>
      <c r="R23" s="302"/>
    </row>
    <row r="24" spans="1:18" s="5" customFormat="1" ht="19.5" customHeight="1">
      <c r="A24" s="23" t="s">
        <v>478</v>
      </c>
      <c r="B24" s="88"/>
      <c r="C24" s="88"/>
      <c r="D24" s="88"/>
      <c r="E24" s="100"/>
      <c r="F24" s="100"/>
      <c r="G24" s="100"/>
      <c r="H24" s="100"/>
      <c r="I24" s="100"/>
      <c r="J24" s="100"/>
      <c r="K24" s="100"/>
      <c r="L24" s="100"/>
      <c r="M24" s="100"/>
      <c r="O24" s="101"/>
      <c r="P24" s="101"/>
      <c r="Q24" s="29"/>
      <c r="R24" s="304"/>
    </row>
    <row r="25" spans="1:18" s="5" customFormat="1" ht="15" customHeight="1">
      <c r="A25" s="20" t="s">
        <v>534</v>
      </c>
      <c r="B25" s="91">
        <v>35</v>
      </c>
      <c r="C25" s="91">
        <v>34</v>
      </c>
      <c r="D25" s="91">
        <v>35</v>
      </c>
      <c r="E25" s="92">
        <v>30681.295364640002</v>
      </c>
      <c r="F25" s="92">
        <v>29796.627</v>
      </c>
      <c r="G25" s="92">
        <v>29943.657</v>
      </c>
      <c r="H25" s="92">
        <v>884.6683646400015</v>
      </c>
      <c r="I25" s="92">
        <v>-147.02999999999884</v>
      </c>
      <c r="J25" s="92">
        <v>6046.052</v>
      </c>
      <c r="K25" s="92">
        <v>413015.12274199014</v>
      </c>
      <c r="L25" s="92">
        <v>485820</v>
      </c>
      <c r="M25" s="92">
        <v>400909.636</v>
      </c>
      <c r="N25" s="93">
        <v>89.22830666608776</v>
      </c>
      <c r="O25" s="93">
        <v>89.34512046394376</v>
      </c>
      <c r="P25" s="93">
        <v>84.4</v>
      </c>
      <c r="Q25" s="29"/>
      <c r="R25" s="305"/>
    </row>
    <row r="26" spans="1:18" s="5" customFormat="1" ht="15" customHeight="1">
      <c r="A26" s="20" t="s">
        <v>535</v>
      </c>
      <c r="B26" s="91"/>
      <c r="C26" s="91"/>
      <c r="D26" s="91"/>
      <c r="E26" s="92"/>
      <c r="F26" s="92"/>
      <c r="G26" s="92"/>
      <c r="H26" s="92"/>
      <c r="I26" s="92"/>
      <c r="J26" s="92"/>
      <c r="K26" s="92"/>
      <c r="L26" s="92"/>
      <c r="M26" s="92"/>
      <c r="N26" s="93"/>
      <c r="O26" s="93"/>
      <c r="P26" s="93"/>
      <c r="Q26" s="29"/>
      <c r="R26" s="306"/>
    </row>
    <row r="27" spans="1:18" s="5" customFormat="1" ht="15" customHeight="1">
      <c r="A27" s="24" t="s">
        <v>479</v>
      </c>
      <c r="B27" s="91">
        <v>14</v>
      </c>
      <c r="C27" s="91">
        <v>14</v>
      </c>
      <c r="D27" s="91">
        <v>15</v>
      </c>
      <c r="E27" s="92">
        <v>3639.54762115</v>
      </c>
      <c r="F27" s="92">
        <v>1167.297</v>
      </c>
      <c r="G27" s="92">
        <v>2288.67</v>
      </c>
      <c r="H27" s="92">
        <v>2472.25062115</v>
      </c>
      <c r="I27" s="92">
        <v>-1121.373</v>
      </c>
      <c r="J27" s="92">
        <v>-6686.954</v>
      </c>
      <c r="K27" s="92">
        <v>28166.86892356</v>
      </c>
      <c r="L27" s="92">
        <v>31004.357767339996</v>
      </c>
      <c r="M27" s="92">
        <v>47499.833</v>
      </c>
      <c r="N27" s="93">
        <v>6.085205794522328</v>
      </c>
      <c r="O27" s="93">
        <v>5.701881519143309</v>
      </c>
      <c r="P27" s="93">
        <v>10</v>
      </c>
      <c r="Q27" s="29"/>
      <c r="R27" s="305"/>
    </row>
    <row r="28" spans="1:18" s="5" customFormat="1" ht="15" customHeight="1">
      <c r="A28" s="24" t="s">
        <v>480</v>
      </c>
      <c r="B28" s="91">
        <v>15</v>
      </c>
      <c r="C28" s="91">
        <v>17</v>
      </c>
      <c r="D28" s="91">
        <v>14</v>
      </c>
      <c r="E28" s="92">
        <v>2253.84116714</v>
      </c>
      <c r="F28" s="92">
        <v>1984.777</v>
      </c>
      <c r="G28" s="92">
        <v>815.936</v>
      </c>
      <c r="H28" s="92">
        <v>269.0641671399999</v>
      </c>
      <c r="I28" s="92">
        <v>1168.841</v>
      </c>
      <c r="J28" s="92">
        <v>10.621</v>
      </c>
      <c r="K28" s="92">
        <v>10437.991667250002</v>
      </c>
      <c r="L28" s="92">
        <v>12735.363158790002</v>
      </c>
      <c r="M28" s="92">
        <v>10467.836</v>
      </c>
      <c r="N28" s="93">
        <v>2.2550368501767273</v>
      </c>
      <c r="O28" s="93">
        <v>2.342107273422593</v>
      </c>
      <c r="P28" s="93">
        <v>2.2</v>
      </c>
      <c r="Q28" s="29"/>
      <c r="R28" s="306"/>
    </row>
    <row r="29" spans="1:18" s="5" customFormat="1" ht="15" customHeight="1">
      <c r="A29" s="24" t="s">
        <v>481</v>
      </c>
      <c r="B29" s="91">
        <v>17</v>
      </c>
      <c r="C29" s="91">
        <v>24</v>
      </c>
      <c r="D29" s="91">
        <v>27</v>
      </c>
      <c r="E29" s="92">
        <v>1086.11478441</v>
      </c>
      <c r="F29" s="92">
        <v>2019.256</v>
      </c>
      <c r="G29" s="92">
        <v>1647.353</v>
      </c>
      <c r="H29" s="92">
        <v>-933.14121559</v>
      </c>
      <c r="I29" s="92">
        <v>371.903</v>
      </c>
      <c r="J29" s="92">
        <v>450.583</v>
      </c>
      <c r="K29" s="92">
        <v>5976.965381360001</v>
      </c>
      <c r="L29" s="92">
        <v>8824.525005309995</v>
      </c>
      <c r="M29" s="92">
        <v>10117.69</v>
      </c>
      <c r="N29" s="93">
        <v>1.2912711196624658</v>
      </c>
      <c r="O29" s="93">
        <v>1.6228814162375067</v>
      </c>
      <c r="P29" s="93">
        <v>2.1</v>
      </c>
      <c r="Q29" s="29"/>
      <c r="R29" s="306"/>
    </row>
    <row r="30" spans="1:18" s="5" customFormat="1" ht="15" customHeight="1">
      <c r="A30" s="24" t="s">
        <v>482</v>
      </c>
      <c r="B30" s="91">
        <v>72</v>
      </c>
      <c r="C30" s="91">
        <v>67</v>
      </c>
      <c r="D30" s="91">
        <v>73</v>
      </c>
      <c r="E30" s="92">
        <v>2867.51010007</v>
      </c>
      <c r="F30" s="92">
        <v>1892.47</v>
      </c>
      <c r="G30" s="92">
        <v>2978.136</v>
      </c>
      <c r="H30" s="92">
        <v>975.0401000700001</v>
      </c>
      <c r="I30" s="92">
        <v>-1085.666</v>
      </c>
      <c r="J30" s="92">
        <v>1844.773</v>
      </c>
      <c r="K30" s="92">
        <v>5277.601049049998</v>
      </c>
      <c r="L30" s="92">
        <v>5372.366043869999</v>
      </c>
      <c r="M30" s="92">
        <v>5900.797</v>
      </c>
      <c r="N30" s="93">
        <v>1.140179569550719</v>
      </c>
      <c r="O30" s="93">
        <v>0.9880093272528222</v>
      </c>
      <c r="P30" s="93">
        <v>1.2</v>
      </c>
      <c r="Q30" s="29"/>
      <c r="R30" s="306"/>
    </row>
    <row r="31" spans="1:18" s="5" customFormat="1" ht="19.5" customHeight="1">
      <c r="A31" s="22" t="s">
        <v>533</v>
      </c>
      <c r="B31" s="97">
        <v>153</v>
      </c>
      <c r="C31" s="97">
        <v>156</v>
      </c>
      <c r="D31" s="97">
        <v>164</v>
      </c>
      <c r="E31" s="98">
        <v>40528.309</v>
      </c>
      <c r="F31" s="98">
        <v>36860</v>
      </c>
      <c r="G31" s="98">
        <v>37674</v>
      </c>
      <c r="H31" s="98">
        <v>3668.309000000001</v>
      </c>
      <c r="I31" s="98">
        <v>-813</v>
      </c>
      <c r="J31" s="98">
        <v>1665.074</v>
      </c>
      <c r="K31" s="98">
        <v>462874.5497632101</v>
      </c>
      <c r="L31" s="98">
        <v>543756.61197531</v>
      </c>
      <c r="M31" s="98">
        <v>474895.792</v>
      </c>
      <c r="N31" s="99">
        <v>100</v>
      </c>
      <c r="O31" s="99">
        <v>100</v>
      </c>
      <c r="P31" s="99">
        <v>100</v>
      </c>
      <c r="Q31" s="29"/>
      <c r="R31" s="302"/>
    </row>
    <row r="32" spans="1:17" ht="11.25">
      <c r="A32" s="11" t="s">
        <v>58</v>
      </c>
      <c r="Q32" s="29"/>
    </row>
    <row r="33" ht="11.25">
      <c r="K33" s="307"/>
    </row>
    <row r="34" spans="5:11" ht="11.25">
      <c r="E34" s="44"/>
      <c r="K34" s="307"/>
    </row>
    <row r="35" ht="11.25">
      <c r="K35" s="307"/>
    </row>
    <row r="36" ht="11.25">
      <c r="K36" s="307"/>
    </row>
    <row r="37" spans="4:16" ht="11.25">
      <c r="D37" s="1"/>
      <c r="E37" s="1"/>
      <c r="F37" s="31"/>
      <c r="G37" s="1"/>
      <c r="H37" s="1"/>
      <c r="I37" s="1"/>
      <c r="J37" s="1"/>
      <c r="K37" s="1"/>
      <c r="L37" s="1"/>
      <c r="M37" s="1"/>
      <c r="N37" s="1"/>
      <c r="O37" s="1"/>
      <c r="P37" s="1"/>
    </row>
    <row r="38" spans="4:16" ht="11.25">
      <c r="D38" s="1"/>
      <c r="E38" s="1"/>
      <c r="F38" s="1"/>
      <c r="G38" s="1"/>
      <c r="H38" s="1"/>
      <c r="I38" s="1"/>
      <c r="J38" s="1"/>
      <c r="K38" s="1"/>
      <c r="L38" s="1"/>
      <c r="M38" s="1"/>
      <c r="N38" s="1"/>
      <c r="O38" s="1"/>
      <c r="P38" s="1"/>
    </row>
    <row r="39" ht="11.25">
      <c r="K39" s="307"/>
    </row>
    <row r="40" ht="11.25">
      <c r="K40" s="307"/>
    </row>
    <row r="41" ht="11.25">
      <c r="K41" s="307"/>
    </row>
    <row r="42" ht="11.25">
      <c r="K42" s="307"/>
    </row>
    <row r="43" ht="11.25">
      <c r="K43" s="307"/>
    </row>
    <row r="44" ht="11.25">
      <c r="K44" s="307"/>
    </row>
    <row r="45" ht="11.25">
      <c r="K45" s="307"/>
    </row>
    <row r="46" ht="11.25">
      <c r="K46" s="307"/>
    </row>
    <row r="47" ht="11.25">
      <c r="K47" s="307"/>
    </row>
    <row r="48" ht="11.25">
      <c r="K48" s="307"/>
    </row>
    <row r="49" ht="11.25">
      <c r="K49" s="307"/>
    </row>
    <row r="50" ht="11.25">
      <c r="K50" s="307"/>
    </row>
    <row r="51" ht="11.25">
      <c r="K51" s="307"/>
    </row>
    <row r="52" ht="11.25">
      <c r="K52" s="307"/>
    </row>
    <row r="53" ht="11.25">
      <c r="K53" s="307"/>
    </row>
    <row r="54" ht="11.25">
      <c r="K54" s="307"/>
    </row>
    <row r="55" ht="11.25">
      <c r="K55" s="307"/>
    </row>
    <row r="56" ht="11.25">
      <c r="K56" s="307"/>
    </row>
    <row r="57" ht="11.25">
      <c r="K57" s="307"/>
    </row>
    <row r="58" ht="11.25">
      <c r="K58" s="307"/>
    </row>
    <row r="59" ht="11.25">
      <c r="K59" s="307"/>
    </row>
    <row r="60" ht="11.25">
      <c r="K60" s="307"/>
    </row>
    <row r="61" ht="11.25">
      <c r="K61" s="307"/>
    </row>
    <row r="62" ht="11.25">
      <c r="K62" s="307"/>
    </row>
    <row r="63" ht="11.25">
      <c r="K63" s="307"/>
    </row>
    <row r="64" ht="11.25">
      <c r="K64" s="307"/>
    </row>
    <row r="65" ht="11.25">
      <c r="K65" s="307"/>
    </row>
  </sheetData>
  <mergeCells count="8">
    <mergeCell ref="A3:K3"/>
    <mergeCell ref="N6:P6"/>
    <mergeCell ref="E5:J5"/>
    <mergeCell ref="K5:P5"/>
    <mergeCell ref="E6:G6"/>
    <mergeCell ref="H6:J6"/>
    <mergeCell ref="K6:M6"/>
    <mergeCell ref="B5:D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0.xml><?xml version="1.0" encoding="utf-8"?>
<worksheet xmlns="http://schemas.openxmlformats.org/spreadsheetml/2006/main" xmlns:r="http://schemas.openxmlformats.org/officeDocument/2006/relationships">
  <sheetPr codeName="Hoja19"/>
  <dimension ref="A1:BR42"/>
  <sheetViews>
    <sheetView showGridLines="0" workbookViewId="0" topLeftCell="A1">
      <selection activeCell="A1" sqref="A1"/>
    </sheetView>
  </sheetViews>
  <sheetFormatPr defaultColWidth="11.421875" defaultRowHeight="12.75"/>
  <cols>
    <col min="1" max="1" width="52.140625" style="1" customWidth="1"/>
    <col min="2" max="14" width="8.8515625" style="1" customWidth="1"/>
    <col min="15" max="70" width="11.421875" style="1" customWidth="1"/>
    <col min="71" max="16384" width="11.421875" style="36" customWidth="1"/>
  </cols>
  <sheetData>
    <row r="1" spans="4:6" ht="17.25" customHeight="1">
      <c r="D1" s="39"/>
      <c r="E1" s="39"/>
      <c r="F1" s="39"/>
    </row>
    <row r="2" spans="1:70" s="219" customFormat="1" ht="18" customHeight="1">
      <c r="A2" s="505"/>
      <c r="B2" s="505"/>
      <c r="C2" s="505"/>
      <c r="D2" s="505"/>
      <c r="E2" s="505"/>
      <c r="F2" s="505"/>
      <c r="G2" s="505"/>
      <c r="H2" s="505"/>
      <c r="I2" s="505"/>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row>
    <row r="3" spans="1:70" s="219" customFormat="1" ht="22.5" customHeight="1">
      <c r="A3" s="506" t="s">
        <v>187</v>
      </c>
      <c r="B3" s="506"/>
      <c r="C3" s="506"/>
      <c r="D3" s="506"/>
      <c r="E3" s="506"/>
      <c r="F3" s="506"/>
      <c r="G3" s="506"/>
      <c r="H3" s="506"/>
      <c r="I3" s="507"/>
      <c r="J3" s="507"/>
      <c r="K3" s="186"/>
      <c r="L3" s="186"/>
      <c r="M3" s="26" t="s">
        <v>188</v>
      </c>
      <c r="N3" s="224"/>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row>
    <row r="4" spans="3:4" ht="11.25">
      <c r="C4" s="39"/>
      <c r="D4" s="39"/>
    </row>
    <row r="5" spans="1:14" ht="39.75" customHeight="1">
      <c r="A5" s="35"/>
      <c r="B5" s="504" t="s">
        <v>189</v>
      </c>
      <c r="C5" s="504"/>
      <c r="D5" s="504"/>
      <c r="E5" s="504" t="s">
        <v>496</v>
      </c>
      <c r="F5" s="504"/>
      <c r="G5" s="504"/>
      <c r="H5" s="504" t="s">
        <v>190</v>
      </c>
      <c r="I5" s="504"/>
      <c r="J5" s="504"/>
      <c r="K5" s="504" t="s">
        <v>191</v>
      </c>
      <c r="L5" s="504"/>
      <c r="M5" s="504"/>
      <c r="N5" s="185"/>
    </row>
    <row r="6" spans="1:14" ht="11.25">
      <c r="A6" s="40"/>
      <c r="B6" s="18">
        <v>2010</v>
      </c>
      <c r="C6" s="18">
        <v>2009</v>
      </c>
      <c r="D6" s="18">
        <v>2008</v>
      </c>
      <c r="E6" s="18">
        <v>2010</v>
      </c>
      <c r="F6" s="18">
        <v>2009</v>
      </c>
      <c r="G6" s="18">
        <v>2008</v>
      </c>
      <c r="H6" s="18">
        <v>2010</v>
      </c>
      <c r="I6" s="18">
        <v>2009</v>
      </c>
      <c r="J6" s="18">
        <v>2008</v>
      </c>
      <c r="K6" s="18">
        <v>2010</v>
      </c>
      <c r="L6" s="18">
        <v>2009</v>
      </c>
      <c r="M6" s="18">
        <v>2008</v>
      </c>
      <c r="N6" s="212"/>
    </row>
    <row r="7" spans="1:15" ht="11.25">
      <c r="A7" s="207" t="s">
        <v>192</v>
      </c>
      <c r="B7" s="371">
        <v>59.77859778597786</v>
      </c>
      <c r="C7" s="371">
        <v>55.47703180212014</v>
      </c>
      <c r="D7" s="371">
        <v>54.48504983388705</v>
      </c>
      <c r="E7" s="371">
        <v>0.36900369003690037</v>
      </c>
      <c r="F7" s="371">
        <v>1.0600706713780919</v>
      </c>
      <c r="G7" s="371">
        <v>0.9966777408637874</v>
      </c>
      <c r="H7" s="371">
        <v>4.059040590405904</v>
      </c>
      <c r="I7" s="371">
        <v>4.946996466431095</v>
      </c>
      <c r="J7" s="371">
        <v>5.980066445182724</v>
      </c>
      <c r="K7" s="371">
        <v>35.79335793357934</v>
      </c>
      <c r="L7" s="371">
        <v>38.515901060070675</v>
      </c>
      <c r="M7" s="371">
        <v>38.53820598006645</v>
      </c>
      <c r="N7" s="16"/>
      <c r="O7" s="16"/>
    </row>
    <row r="8" spans="1:15" ht="11.25">
      <c r="A8" s="225" t="s">
        <v>534</v>
      </c>
      <c r="B8" s="66">
        <v>87.5</v>
      </c>
      <c r="C8" s="66">
        <v>80.24691358024691</v>
      </c>
      <c r="D8" s="66">
        <v>79.06976744186046</v>
      </c>
      <c r="E8" s="66">
        <v>0</v>
      </c>
      <c r="F8" s="66">
        <v>0</v>
      </c>
      <c r="G8" s="66">
        <v>0</v>
      </c>
      <c r="H8" s="66">
        <v>1.2</v>
      </c>
      <c r="I8" s="66">
        <v>1.2345679012345678</v>
      </c>
      <c r="J8" s="66">
        <v>4.651162790697675</v>
      </c>
      <c r="K8" s="66">
        <v>11.25</v>
      </c>
      <c r="L8" s="66">
        <v>18.51851851851852</v>
      </c>
      <c r="M8" s="66">
        <v>16.27906976744186</v>
      </c>
      <c r="N8" s="16"/>
      <c r="O8" s="16"/>
    </row>
    <row r="9" spans="1:15" ht="11.25">
      <c r="A9" s="225" t="s">
        <v>46</v>
      </c>
      <c r="B9" s="66">
        <v>48.167539267015705</v>
      </c>
      <c r="C9" s="66">
        <v>45.54455445544555</v>
      </c>
      <c r="D9" s="66">
        <v>44.651162790697676</v>
      </c>
      <c r="E9" s="66">
        <v>0.5235602094240838</v>
      </c>
      <c r="F9" s="66">
        <v>1.4851485148514851</v>
      </c>
      <c r="G9" s="66">
        <v>1.3953488372093024</v>
      </c>
      <c r="H9" s="66">
        <v>5.2356020942408374</v>
      </c>
      <c r="I9" s="66">
        <v>6.435643564356436</v>
      </c>
      <c r="J9" s="66">
        <v>6.511627906976744</v>
      </c>
      <c r="K9" s="66">
        <v>46.07329842931937</v>
      </c>
      <c r="L9" s="66">
        <v>46.53465346534654</v>
      </c>
      <c r="M9" s="66">
        <v>47.44186046511628</v>
      </c>
      <c r="N9" s="16"/>
      <c r="O9" s="16"/>
    </row>
    <row r="10" spans="1:15" ht="11.25">
      <c r="A10" s="204" t="s">
        <v>193</v>
      </c>
      <c r="B10" s="68">
        <v>63.99456521739131</v>
      </c>
      <c r="C10" s="68">
        <v>58.161865569272976</v>
      </c>
      <c r="D10" s="68">
        <v>57.04874835309618</v>
      </c>
      <c r="E10" s="68">
        <v>0.6793478260869565</v>
      </c>
      <c r="F10" s="68">
        <v>0.823045267489712</v>
      </c>
      <c r="G10" s="68">
        <v>1.185770750988142</v>
      </c>
      <c r="H10" s="68">
        <v>2.5815217391304346</v>
      </c>
      <c r="I10" s="68">
        <v>1.9204389574759946</v>
      </c>
      <c r="J10" s="68">
        <v>3.820816864295125</v>
      </c>
      <c r="K10" s="68">
        <v>32.744565217391305</v>
      </c>
      <c r="L10" s="68">
        <v>39.09465020576132</v>
      </c>
      <c r="M10" s="68">
        <v>37.94466403162055</v>
      </c>
      <c r="N10" s="16"/>
      <c r="O10" s="16"/>
    </row>
    <row r="11" spans="1:15" ht="11.25">
      <c r="A11" s="225" t="s">
        <v>534</v>
      </c>
      <c r="B11" s="66">
        <v>85.64102564102564</v>
      </c>
      <c r="C11" s="66">
        <v>84.49197860962568</v>
      </c>
      <c r="D11" s="66">
        <v>74.6268656716418</v>
      </c>
      <c r="E11" s="66">
        <v>0</v>
      </c>
      <c r="F11" s="66">
        <v>0</v>
      </c>
      <c r="G11" s="66">
        <v>0</v>
      </c>
      <c r="H11" s="66">
        <v>1.5384615384615385</v>
      </c>
      <c r="I11" s="66">
        <v>1.6042780748663104</v>
      </c>
      <c r="J11" s="66">
        <v>7.462686567164178</v>
      </c>
      <c r="K11" s="66">
        <v>12.82051282051282</v>
      </c>
      <c r="L11" s="66">
        <v>13.903743315508022</v>
      </c>
      <c r="M11" s="66">
        <v>17.91044776119403</v>
      </c>
      <c r="N11" s="16"/>
      <c r="O11" s="16"/>
    </row>
    <row r="12" spans="1:15" ht="11.25">
      <c r="A12" s="225" t="s">
        <v>46</v>
      </c>
      <c r="B12" s="66">
        <v>56.19223659889094</v>
      </c>
      <c r="C12" s="66">
        <v>49.07749077490775</v>
      </c>
      <c r="D12" s="66">
        <v>50.7168458781362</v>
      </c>
      <c r="E12" s="66">
        <v>0.9242144177449169</v>
      </c>
      <c r="F12" s="66">
        <v>1.107011070110701</v>
      </c>
      <c r="G12" s="66">
        <v>1.6129032258064515</v>
      </c>
      <c r="H12" s="66">
        <v>2.957486136783734</v>
      </c>
      <c r="I12" s="66">
        <v>2.029520295202952</v>
      </c>
      <c r="J12" s="66">
        <v>2.5089605734767026</v>
      </c>
      <c r="K12" s="66">
        <v>39.92606284658041</v>
      </c>
      <c r="L12" s="66">
        <v>47.7859778597786</v>
      </c>
      <c r="M12" s="66">
        <v>45.16129032258064</v>
      </c>
      <c r="N12" s="16"/>
      <c r="O12" s="16"/>
    </row>
    <row r="13" spans="1:15" ht="11.25">
      <c r="A13" s="204" t="s">
        <v>194</v>
      </c>
      <c r="B13" s="68">
        <v>99.59919839679358</v>
      </c>
      <c r="C13" s="68">
        <v>100</v>
      </c>
      <c r="D13" s="68">
        <v>93.42629482071713</v>
      </c>
      <c r="E13" s="68">
        <v>0</v>
      </c>
      <c r="F13" s="68">
        <v>0</v>
      </c>
      <c r="G13" s="68">
        <v>0</v>
      </c>
      <c r="H13" s="68">
        <v>0</v>
      </c>
      <c r="I13" s="68">
        <v>0</v>
      </c>
      <c r="J13" s="68">
        <v>6.573705179282868</v>
      </c>
      <c r="K13" s="68">
        <v>0.4</v>
      </c>
      <c r="L13" s="68">
        <v>0</v>
      </c>
      <c r="M13" s="68">
        <v>0</v>
      </c>
      <c r="N13" s="16"/>
      <c r="O13" s="16"/>
    </row>
    <row r="14" spans="1:15" ht="11.25">
      <c r="A14" s="225" t="s">
        <v>534</v>
      </c>
      <c r="B14" s="66">
        <v>100</v>
      </c>
      <c r="C14" s="66">
        <v>100</v>
      </c>
      <c r="D14" s="66">
        <v>100</v>
      </c>
      <c r="E14" s="66">
        <v>0</v>
      </c>
      <c r="F14" s="66">
        <v>0</v>
      </c>
      <c r="G14" s="66">
        <v>0</v>
      </c>
      <c r="H14" s="66">
        <v>0</v>
      </c>
      <c r="I14" s="66">
        <v>0</v>
      </c>
      <c r="J14" s="66">
        <v>0</v>
      </c>
      <c r="K14" s="66">
        <v>0</v>
      </c>
      <c r="L14" s="66">
        <v>0</v>
      </c>
      <c r="M14" s="66">
        <v>0</v>
      </c>
      <c r="N14" s="16"/>
      <c r="O14" s="16"/>
    </row>
    <row r="15" spans="1:15" ht="11.25">
      <c r="A15" s="225" t="s">
        <v>46</v>
      </c>
      <c r="B15" s="66">
        <v>99.32659932659934</v>
      </c>
      <c r="C15" s="66">
        <v>100</v>
      </c>
      <c r="D15" s="66">
        <v>89.45686900958466</v>
      </c>
      <c r="E15" s="66">
        <v>0</v>
      </c>
      <c r="F15" s="66">
        <v>0</v>
      </c>
      <c r="G15" s="66">
        <v>0</v>
      </c>
      <c r="H15" s="66">
        <v>0</v>
      </c>
      <c r="I15" s="66">
        <v>0</v>
      </c>
      <c r="J15" s="66">
        <v>10.543130990415335</v>
      </c>
      <c r="K15" s="66">
        <v>0.7</v>
      </c>
      <c r="L15" s="66">
        <v>0</v>
      </c>
      <c r="M15" s="66">
        <v>0</v>
      </c>
      <c r="N15" s="16"/>
      <c r="O15" s="16"/>
    </row>
    <row r="16" spans="1:15" ht="11.25">
      <c r="A16" s="204" t="s">
        <v>195</v>
      </c>
      <c r="B16" s="68">
        <v>56.52173913043478</v>
      </c>
      <c r="C16" s="68">
        <v>52.27272727272727</v>
      </c>
      <c r="D16" s="68">
        <v>54.83870967741935</v>
      </c>
      <c r="E16" s="68">
        <v>1.0869565217391304</v>
      </c>
      <c r="F16" s="68">
        <v>1.1363636363636365</v>
      </c>
      <c r="G16" s="68">
        <v>1.0752688172043012</v>
      </c>
      <c r="H16" s="68">
        <v>0</v>
      </c>
      <c r="I16" s="68">
        <v>0</v>
      </c>
      <c r="J16" s="68">
        <v>0</v>
      </c>
      <c r="K16" s="68">
        <v>42.391304347826086</v>
      </c>
      <c r="L16" s="68">
        <v>46.590909090909086</v>
      </c>
      <c r="M16" s="68">
        <v>44.086021505376344</v>
      </c>
      <c r="N16" s="16"/>
      <c r="O16" s="16"/>
    </row>
    <row r="17" spans="1:15" ht="11.25">
      <c r="A17" s="225" t="s">
        <v>534</v>
      </c>
      <c r="B17" s="66">
        <v>88</v>
      </c>
      <c r="C17" s="66">
        <v>90.47619047619048</v>
      </c>
      <c r="D17" s="66">
        <v>92.5925925925926</v>
      </c>
      <c r="E17" s="66">
        <v>0</v>
      </c>
      <c r="F17" s="66">
        <v>0</v>
      </c>
      <c r="G17" s="66">
        <v>0</v>
      </c>
      <c r="H17" s="66">
        <v>0</v>
      </c>
      <c r="I17" s="66">
        <v>0</v>
      </c>
      <c r="J17" s="66">
        <v>0</v>
      </c>
      <c r="K17" s="66">
        <v>12</v>
      </c>
      <c r="L17" s="66">
        <v>9.523809523809524</v>
      </c>
      <c r="M17" s="66">
        <v>7.4074074074074066</v>
      </c>
      <c r="N17" s="16"/>
      <c r="O17" s="16"/>
    </row>
    <row r="18" spans="1:15" ht="11.25">
      <c r="A18" s="225" t="s">
        <v>46</v>
      </c>
      <c r="B18" s="66">
        <v>44.776119402985074</v>
      </c>
      <c r="C18" s="66">
        <v>40.298507462686565</v>
      </c>
      <c r="D18" s="66">
        <v>39.39393939393939</v>
      </c>
      <c r="E18" s="66">
        <v>1.4925373134328357</v>
      </c>
      <c r="F18" s="66">
        <v>1.4925373134328357</v>
      </c>
      <c r="G18" s="66">
        <v>1.5151515151515151</v>
      </c>
      <c r="H18" s="66">
        <v>0</v>
      </c>
      <c r="I18" s="66">
        <v>0</v>
      </c>
      <c r="J18" s="66">
        <v>0</v>
      </c>
      <c r="K18" s="66">
        <v>53.73134328358209</v>
      </c>
      <c r="L18" s="66">
        <v>58.2089552238806</v>
      </c>
      <c r="M18" s="66">
        <v>59.09090909090909</v>
      </c>
      <c r="N18" s="16"/>
      <c r="O18" s="16"/>
    </row>
    <row r="19" spans="1:15" ht="11.25">
      <c r="A19" s="204" t="s">
        <v>196</v>
      </c>
      <c r="B19" s="68">
        <v>73.9674593241552</v>
      </c>
      <c r="C19" s="68">
        <v>57</v>
      </c>
      <c r="D19" s="68">
        <v>69.48640483383686</v>
      </c>
      <c r="E19" s="68">
        <v>0.4380475594493116</v>
      </c>
      <c r="F19" s="68">
        <v>0.9090909090909091</v>
      </c>
      <c r="G19" s="68">
        <v>0.785498489425982</v>
      </c>
      <c r="H19" s="68">
        <v>1.877346683354193</v>
      </c>
      <c r="I19" s="68">
        <v>2.5454545454545454</v>
      </c>
      <c r="J19" s="68">
        <v>2.8398791540785497</v>
      </c>
      <c r="K19" s="68">
        <v>23.717146433041304</v>
      </c>
      <c r="L19" s="68">
        <v>39.54545454545455</v>
      </c>
      <c r="M19" s="68">
        <v>26.888217522658607</v>
      </c>
      <c r="N19" s="16"/>
      <c r="O19" s="16"/>
    </row>
    <row r="20" spans="1:15" ht="11.25">
      <c r="A20" s="225" t="s">
        <v>534</v>
      </c>
      <c r="B20" s="66">
        <v>91.83266932270917</v>
      </c>
      <c r="C20" s="66">
        <v>83.73702422145328</v>
      </c>
      <c r="D20" s="66">
        <v>85.88469184890656</v>
      </c>
      <c r="E20" s="66">
        <v>0</v>
      </c>
      <c r="F20" s="66">
        <v>0</v>
      </c>
      <c r="G20" s="66">
        <v>0</v>
      </c>
      <c r="H20" s="66">
        <v>0.796812749003984</v>
      </c>
      <c r="I20" s="66">
        <v>1.384083044982699</v>
      </c>
      <c r="J20" s="66">
        <v>3.7773359840954273</v>
      </c>
      <c r="K20" s="66">
        <v>7.370517928286853</v>
      </c>
      <c r="L20" s="66">
        <v>14.878892733564014</v>
      </c>
      <c r="M20" s="66">
        <v>10.337972166998012</v>
      </c>
      <c r="N20" s="16"/>
      <c r="O20" s="16"/>
    </row>
    <row r="21" spans="1:15" ht="11.25">
      <c r="A21" s="226" t="s">
        <v>46</v>
      </c>
      <c r="B21" s="382">
        <v>65.78467153284672</v>
      </c>
      <c r="C21" s="382">
        <v>47.47225647348952</v>
      </c>
      <c r="D21" s="382">
        <v>62.326388888888886</v>
      </c>
      <c r="E21" s="382">
        <v>0.6386861313868614</v>
      </c>
      <c r="F21" s="382">
        <v>1.2330456226880395</v>
      </c>
      <c r="G21" s="382">
        <v>1.128472222222222</v>
      </c>
      <c r="H21" s="382">
        <v>2.3722627737226274</v>
      </c>
      <c r="I21" s="382">
        <v>2.9593094944512948</v>
      </c>
      <c r="J21" s="382">
        <v>2.430555555555556</v>
      </c>
      <c r="K21" s="382">
        <v>31.204379562043794</v>
      </c>
      <c r="L21" s="382">
        <v>48.33538840937115</v>
      </c>
      <c r="M21" s="382">
        <v>34.11458333333333</v>
      </c>
      <c r="N21" s="16"/>
      <c r="O21" s="16"/>
    </row>
    <row r="22" spans="1:14" ht="11.25">
      <c r="A22" s="1" t="s">
        <v>58</v>
      </c>
      <c r="N22" s="16"/>
    </row>
    <row r="37" spans="3:6" ht="11.25">
      <c r="C37" s="208"/>
      <c r="F37" s="59"/>
    </row>
    <row r="42" ht="11.25">
      <c r="G42" s="208"/>
    </row>
  </sheetData>
  <mergeCells count="6">
    <mergeCell ref="K5:M5"/>
    <mergeCell ref="A2:I2"/>
    <mergeCell ref="B5:D5"/>
    <mergeCell ref="E5:G5"/>
    <mergeCell ref="H5:J5"/>
    <mergeCell ref="A3:J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1.xml><?xml version="1.0" encoding="utf-8"?>
<worksheet xmlns="http://schemas.openxmlformats.org/spreadsheetml/2006/main" xmlns:r="http://schemas.openxmlformats.org/officeDocument/2006/relationships">
  <sheetPr codeName="Hoja20"/>
  <dimension ref="A2:AP38"/>
  <sheetViews>
    <sheetView showGridLines="0" zoomScaleSheetLayoutView="100" workbookViewId="0" topLeftCell="A1">
      <selection activeCell="A1" sqref="A1"/>
    </sheetView>
  </sheetViews>
  <sheetFormatPr defaultColWidth="11.421875" defaultRowHeight="12.75"/>
  <cols>
    <col min="1" max="1" width="50.7109375" style="1" customWidth="1"/>
    <col min="2" max="7" width="5.7109375" style="1" customWidth="1"/>
    <col min="8" max="9" width="5.7109375" style="8" customWidth="1"/>
    <col min="10" max="10" width="5.7109375" style="39" customWidth="1"/>
    <col min="11" max="16" width="5.7109375" style="1" customWidth="1"/>
    <col min="17" max="42" width="11.57421875" style="1" customWidth="1"/>
    <col min="43" max="16384" width="11.57421875" style="36" customWidth="1"/>
  </cols>
  <sheetData>
    <row r="1" ht="14.25" customHeight="1"/>
    <row r="2" spans="1:42" s="219" customFormat="1" ht="12.75" customHeight="1">
      <c r="A2" s="61"/>
      <c r="B2" s="61"/>
      <c r="C2" s="61"/>
      <c r="D2" s="61"/>
      <c r="E2" s="61"/>
      <c r="F2" s="61"/>
      <c r="G2" s="61"/>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row>
    <row r="3" spans="1:42" s="219" customFormat="1" ht="19.5" customHeight="1">
      <c r="A3" s="506" t="s">
        <v>197</v>
      </c>
      <c r="B3" s="506"/>
      <c r="C3" s="506"/>
      <c r="D3" s="506"/>
      <c r="E3" s="506"/>
      <c r="F3" s="506"/>
      <c r="G3" s="506"/>
      <c r="H3" s="490"/>
      <c r="I3" s="186"/>
      <c r="J3" s="186"/>
      <c r="K3" s="186"/>
      <c r="L3" s="186"/>
      <c r="M3" s="186"/>
      <c r="N3" s="186"/>
      <c r="O3" s="186"/>
      <c r="P3" s="26" t="s">
        <v>198</v>
      </c>
      <c r="Q3" s="17"/>
      <c r="R3" s="17"/>
      <c r="S3" s="17"/>
      <c r="T3" s="17"/>
      <c r="U3" s="17"/>
      <c r="V3" s="17"/>
      <c r="W3" s="17"/>
      <c r="X3" s="17"/>
      <c r="Y3" s="17"/>
      <c r="Z3" s="17"/>
      <c r="AA3" s="17"/>
      <c r="AB3" s="17"/>
      <c r="AC3" s="17"/>
      <c r="AD3" s="17"/>
      <c r="AE3" s="17"/>
      <c r="AF3" s="17"/>
      <c r="AG3" s="17"/>
      <c r="AH3" s="17"/>
      <c r="AI3" s="17"/>
      <c r="AJ3" s="17"/>
      <c r="AK3" s="17"/>
      <c r="AL3" s="17"/>
      <c r="AM3" s="17"/>
      <c r="AN3" s="17"/>
      <c r="AO3" s="17"/>
      <c r="AP3" s="17"/>
    </row>
    <row r="4" spans="1:16" ht="9.75" customHeight="1">
      <c r="A4" s="36"/>
      <c r="B4" s="36"/>
      <c r="C4" s="36"/>
      <c r="D4" s="36"/>
      <c r="E4" s="36"/>
      <c r="F4" s="227"/>
      <c r="G4" s="228"/>
      <c r="H4" s="36"/>
      <c r="I4" s="36"/>
      <c r="J4" s="36"/>
      <c r="K4" s="36"/>
      <c r="L4" s="36"/>
      <c r="M4" s="36"/>
      <c r="N4" s="36"/>
      <c r="O4" s="36"/>
      <c r="P4" s="36"/>
    </row>
    <row r="5" spans="1:42" s="213" customFormat="1" ht="31.5" customHeight="1">
      <c r="A5" s="27"/>
      <c r="B5" s="466" t="s">
        <v>199</v>
      </c>
      <c r="C5" s="466"/>
      <c r="D5" s="466"/>
      <c r="E5" s="466"/>
      <c r="F5" s="466"/>
      <c r="G5" s="466"/>
      <c r="H5" s="466" t="s">
        <v>458</v>
      </c>
      <c r="I5" s="466"/>
      <c r="J5" s="466"/>
      <c r="K5" s="466"/>
      <c r="L5" s="466"/>
      <c r="M5" s="466"/>
      <c r="N5" s="466"/>
      <c r="O5" s="466"/>
      <c r="P5" s="466"/>
      <c r="Q5" s="229"/>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42" s="213" customFormat="1" ht="24" customHeight="1">
      <c r="A6" s="27"/>
      <c r="B6" s="463" t="s">
        <v>64</v>
      </c>
      <c r="C6" s="463"/>
      <c r="D6" s="463"/>
      <c r="E6" s="540" t="s">
        <v>525</v>
      </c>
      <c r="F6" s="540"/>
      <c r="G6" s="540"/>
      <c r="H6" s="538" t="s">
        <v>515</v>
      </c>
      <c r="I6" s="538"/>
      <c r="J6" s="539"/>
      <c r="K6" s="538" t="s">
        <v>514</v>
      </c>
      <c r="L6" s="538"/>
      <c r="M6" s="539"/>
      <c r="N6" s="538" t="s">
        <v>47</v>
      </c>
      <c r="O6" s="538"/>
      <c r="P6" s="539"/>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s="213" customFormat="1" ht="19.5" customHeight="1">
      <c r="A7" s="28"/>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45" customFormat="1" ht="19.5" customHeight="1">
      <c r="A8" s="19" t="s">
        <v>468</v>
      </c>
      <c r="B8" s="374">
        <f>SUM(B9:B18)</f>
        <v>40</v>
      </c>
      <c r="C8" s="374">
        <v>39</v>
      </c>
      <c r="D8" s="374">
        <v>37</v>
      </c>
      <c r="E8" s="371">
        <v>30.303030303030305</v>
      </c>
      <c r="F8" s="371">
        <v>29.104</v>
      </c>
      <c r="G8" s="371">
        <v>26.241</v>
      </c>
      <c r="H8" s="374">
        <v>0</v>
      </c>
      <c r="I8" s="374">
        <v>0</v>
      </c>
      <c r="J8" s="374">
        <v>0</v>
      </c>
      <c r="K8" s="374">
        <v>7</v>
      </c>
      <c r="L8" s="374">
        <v>7</v>
      </c>
      <c r="M8" s="374">
        <v>6</v>
      </c>
      <c r="N8" s="374">
        <f>SUM(N9:N18)</f>
        <v>33</v>
      </c>
      <c r="O8" s="374">
        <v>32</v>
      </c>
      <c r="P8" s="374">
        <v>31</v>
      </c>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2" s="35" customFormat="1" ht="15" customHeight="1">
      <c r="A9" s="20" t="s">
        <v>469</v>
      </c>
      <c r="B9" s="65">
        <v>5</v>
      </c>
      <c r="C9" s="65">
        <v>5</v>
      </c>
      <c r="D9" s="65">
        <v>3</v>
      </c>
      <c r="E9" s="66">
        <v>35.714285714285715</v>
      </c>
      <c r="F9" s="66">
        <v>33.333</v>
      </c>
      <c r="G9" s="66">
        <v>20</v>
      </c>
      <c r="H9" s="75">
        <v>0</v>
      </c>
      <c r="I9" s="75">
        <v>0</v>
      </c>
      <c r="J9" s="75">
        <v>0</v>
      </c>
      <c r="K9" s="65">
        <v>0</v>
      </c>
      <c r="L9" s="65">
        <v>0</v>
      </c>
      <c r="M9" s="65">
        <v>0</v>
      </c>
      <c r="N9" s="75">
        <v>5</v>
      </c>
      <c r="O9" s="75">
        <v>5</v>
      </c>
      <c r="P9" s="75">
        <v>3</v>
      </c>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s="35" customFormat="1" ht="15" customHeight="1">
      <c r="A10" s="20" t="s">
        <v>526</v>
      </c>
      <c r="B10" s="65">
        <v>5</v>
      </c>
      <c r="C10" s="65">
        <v>5</v>
      </c>
      <c r="D10" s="65">
        <v>5</v>
      </c>
      <c r="E10" s="66">
        <v>35.714285714285715</v>
      </c>
      <c r="F10" s="66">
        <v>31.25</v>
      </c>
      <c r="G10" s="66">
        <v>29.412</v>
      </c>
      <c r="H10" s="65">
        <v>0</v>
      </c>
      <c r="I10" s="65">
        <v>0</v>
      </c>
      <c r="J10" s="65">
        <v>0</v>
      </c>
      <c r="K10" s="75">
        <v>1</v>
      </c>
      <c r="L10" s="75">
        <v>1</v>
      </c>
      <c r="M10" s="75">
        <v>1</v>
      </c>
      <c r="N10" s="65">
        <v>4</v>
      </c>
      <c r="O10" s="65">
        <v>4</v>
      </c>
      <c r="P10" s="65">
        <v>4</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35" customFormat="1" ht="15" customHeight="1">
      <c r="A11" s="20" t="s">
        <v>527</v>
      </c>
      <c r="B11" s="75">
        <v>4</v>
      </c>
      <c r="C11" s="75">
        <v>3</v>
      </c>
      <c r="D11" s="75">
        <v>4</v>
      </c>
      <c r="E11" s="66">
        <v>30.76923076923077</v>
      </c>
      <c r="F11" s="66">
        <v>25</v>
      </c>
      <c r="G11" s="66">
        <v>36.364</v>
      </c>
      <c r="H11" s="75">
        <v>0</v>
      </c>
      <c r="I11" s="75">
        <v>0</v>
      </c>
      <c r="J11" s="75">
        <v>0</v>
      </c>
      <c r="K11" s="75">
        <v>0</v>
      </c>
      <c r="L11" s="75">
        <v>0</v>
      </c>
      <c r="M11" s="75">
        <v>0</v>
      </c>
      <c r="N11" s="75">
        <v>4</v>
      </c>
      <c r="O11" s="75">
        <v>3</v>
      </c>
      <c r="P11" s="75">
        <v>4</v>
      </c>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35" customFormat="1" ht="15" customHeight="1">
      <c r="A12" s="20" t="s">
        <v>470</v>
      </c>
      <c r="B12" s="65">
        <v>3</v>
      </c>
      <c r="C12" s="65">
        <v>3</v>
      </c>
      <c r="D12" s="65">
        <v>3</v>
      </c>
      <c r="E12" s="66">
        <v>33.33333333333333</v>
      </c>
      <c r="F12" s="66">
        <v>33.333</v>
      </c>
      <c r="G12" s="66">
        <v>33.333</v>
      </c>
      <c r="H12" s="75">
        <v>0</v>
      </c>
      <c r="I12" s="75">
        <v>0</v>
      </c>
      <c r="J12" s="75">
        <v>0</v>
      </c>
      <c r="K12" s="65">
        <v>1</v>
      </c>
      <c r="L12" s="65">
        <v>1</v>
      </c>
      <c r="M12" s="65">
        <v>1</v>
      </c>
      <c r="N12" s="75">
        <v>2</v>
      </c>
      <c r="O12" s="75">
        <v>2</v>
      </c>
      <c r="P12" s="75">
        <v>2</v>
      </c>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35" customFormat="1" ht="15" customHeight="1">
      <c r="A13" s="20" t="s">
        <v>528</v>
      </c>
      <c r="B13" s="65">
        <v>2</v>
      </c>
      <c r="C13" s="65">
        <v>2</v>
      </c>
      <c r="D13" s="65">
        <v>2</v>
      </c>
      <c r="E13" s="66">
        <v>15.384615384615385</v>
      </c>
      <c r="F13" s="66">
        <v>15.385</v>
      </c>
      <c r="G13" s="66">
        <v>13.333</v>
      </c>
      <c r="H13" s="75">
        <v>0</v>
      </c>
      <c r="I13" s="75">
        <v>0</v>
      </c>
      <c r="J13" s="75">
        <v>0</v>
      </c>
      <c r="K13" s="65">
        <v>1</v>
      </c>
      <c r="L13" s="65">
        <v>1</v>
      </c>
      <c r="M13" s="65">
        <v>1</v>
      </c>
      <c r="N13" s="65">
        <v>1</v>
      </c>
      <c r="O13" s="65">
        <v>1</v>
      </c>
      <c r="P13" s="65">
        <v>1</v>
      </c>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35" customFormat="1" ht="15" customHeight="1">
      <c r="A14" s="20" t="s">
        <v>471</v>
      </c>
      <c r="B14" s="65"/>
      <c r="C14" s="65">
        <v>0</v>
      </c>
      <c r="D14" s="65">
        <v>0</v>
      </c>
      <c r="E14" s="66">
        <v>0</v>
      </c>
      <c r="F14" s="66">
        <v>0</v>
      </c>
      <c r="G14" s="66">
        <v>0</v>
      </c>
      <c r="H14" s="75">
        <v>0</v>
      </c>
      <c r="I14" s="75">
        <v>0</v>
      </c>
      <c r="J14" s="75">
        <v>0</v>
      </c>
      <c r="K14" s="65">
        <v>0</v>
      </c>
      <c r="L14" s="65">
        <v>0</v>
      </c>
      <c r="M14" s="65">
        <v>0</v>
      </c>
      <c r="N14" s="75">
        <v>0</v>
      </c>
      <c r="O14" s="75">
        <v>0</v>
      </c>
      <c r="P14" s="75">
        <v>0</v>
      </c>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35" customFormat="1" ht="15" customHeight="1">
      <c r="A15" s="20" t="s">
        <v>529</v>
      </c>
      <c r="B15" s="65">
        <v>6</v>
      </c>
      <c r="C15" s="65">
        <v>7</v>
      </c>
      <c r="D15" s="65">
        <v>7</v>
      </c>
      <c r="E15" s="66">
        <v>46.15384615384615</v>
      </c>
      <c r="F15" s="66">
        <v>53.846</v>
      </c>
      <c r="G15" s="66">
        <v>53.846</v>
      </c>
      <c r="H15" s="75">
        <v>0</v>
      </c>
      <c r="I15" s="75">
        <v>0</v>
      </c>
      <c r="J15" s="75">
        <v>0</v>
      </c>
      <c r="K15" s="65">
        <v>3</v>
      </c>
      <c r="L15" s="65">
        <v>3</v>
      </c>
      <c r="M15" s="65">
        <v>3</v>
      </c>
      <c r="N15" s="75">
        <v>3</v>
      </c>
      <c r="O15" s="75">
        <v>4</v>
      </c>
      <c r="P15" s="75">
        <v>4</v>
      </c>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35" customFormat="1" ht="15" customHeight="1">
      <c r="A16" s="20" t="s">
        <v>472</v>
      </c>
      <c r="B16" s="75">
        <v>6</v>
      </c>
      <c r="C16" s="75">
        <v>5</v>
      </c>
      <c r="D16" s="75">
        <v>4</v>
      </c>
      <c r="E16" s="66">
        <v>40</v>
      </c>
      <c r="F16" s="66">
        <v>35.714</v>
      </c>
      <c r="G16" s="66">
        <v>28.571</v>
      </c>
      <c r="H16" s="75">
        <v>0</v>
      </c>
      <c r="I16" s="75">
        <v>0</v>
      </c>
      <c r="J16" s="75">
        <v>0</v>
      </c>
      <c r="K16" s="75">
        <v>0</v>
      </c>
      <c r="L16" s="75">
        <v>0</v>
      </c>
      <c r="M16" s="75">
        <v>0</v>
      </c>
      <c r="N16" s="75">
        <v>6</v>
      </c>
      <c r="O16" s="75">
        <v>5</v>
      </c>
      <c r="P16" s="75">
        <v>4</v>
      </c>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35" customFormat="1" ht="15" customHeight="1">
      <c r="A17" s="20" t="s">
        <v>473</v>
      </c>
      <c r="B17" s="65">
        <v>3</v>
      </c>
      <c r="C17" s="65">
        <v>3</v>
      </c>
      <c r="D17" s="65">
        <v>5</v>
      </c>
      <c r="E17" s="66">
        <v>60</v>
      </c>
      <c r="F17" s="66">
        <v>60</v>
      </c>
      <c r="G17" s="66">
        <v>71.429</v>
      </c>
      <c r="H17" s="75">
        <v>0</v>
      </c>
      <c r="I17" s="75">
        <v>0</v>
      </c>
      <c r="J17" s="75">
        <v>0</v>
      </c>
      <c r="K17" s="65">
        <v>0</v>
      </c>
      <c r="L17" s="65">
        <v>0</v>
      </c>
      <c r="M17" s="65">
        <v>0</v>
      </c>
      <c r="N17" s="75">
        <v>3</v>
      </c>
      <c r="O17" s="75">
        <v>3</v>
      </c>
      <c r="P17" s="75">
        <v>5</v>
      </c>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35" customFormat="1" ht="15" customHeight="1">
      <c r="A18" s="20" t="s">
        <v>530</v>
      </c>
      <c r="B18" s="65">
        <v>6</v>
      </c>
      <c r="C18" s="65">
        <v>6</v>
      </c>
      <c r="D18" s="65">
        <v>4</v>
      </c>
      <c r="E18" s="66">
        <v>24</v>
      </c>
      <c r="F18" s="66">
        <v>23.077</v>
      </c>
      <c r="G18" s="66">
        <v>14.815</v>
      </c>
      <c r="H18" s="75">
        <v>0</v>
      </c>
      <c r="I18" s="75">
        <v>0</v>
      </c>
      <c r="J18" s="75">
        <v>0</v>
      </c>
      <c r="K18" s="65">
        <v>1</v>
      </c>
      <c r="L18" s="65">
        <v>1</v>
      </c>
      <c r="M18" s="65">
        <v>0</v>
      </c>
      <c r="N18" s="65">
        <v>5</v>
      </c>
      <c r="O18" s="65">
        <v>5</v>
      </c>
      <c r="P18" s="65">
        <v>4</v>
      </c>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s="45" customFormat="1" ht="19.5" customHeight="1">
      <c r="A19" s="21" t="s">
        <v>474</v>
      </c>
      <c r="B19" s="67">
        <f>+B20+B21+B22</f>
        <v>7</v>
      </c>
      <c r="C19" s="122">
        <v>7</v>
      </c>
      <c r="D19" s="122">
        <v>7</v>
      </c>
      <c r="E19" s="68">
        <v>33.33333333333333</v>
      </c>
      <c r="F19" s="68">
        <v>31.818</v>
      </c>
      <c r="G19" s="68">
        <v>30.435</v>
      </c>
      <c r="H19" s="122">
        <v>0</v>
      </c>
      <c r="I19" s="122">
        <v>0</v>
      </c>
      <c r="J19" s="122">
        <v>0</v>
      </c>
      <c r="K19" s="122">
        <v>0</v>
      </c>
      <c r="L19" s="122">
        <v>1</v>
      </c>
      <c r="M19" s="122">
        <v>1</v>
      </c>
      <c r="N19" s="122">
        <v>6</v>
      </c>
      <c r="O19" s="122">
        <v>6</v>
      </c>
      <c r="P19" s="122">
        <v>6</v>
      </c>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s="35" customFormat="1" ht="15" customHeight="1">
      <c r="A20" s="20" t="s">
        <v>531</v>
      </c>
      <c r="B20" s="65">
        <v>3</v>
      </c>
      <c r="C20" s="65">
        <v>3</v>
      </c>
      <c r="D20" s="65">
        <v>3</v>
      </c>
      <c r="E20" s="66">
        <v>37.5</v>
      </c>
      <c r="F20" s="66">
        <v>33.333</v>
      </c>
      <c r="G20" s="66">
        <v>30</v>
      </c>
      <c r="H20" s="75">
        <v>0</v>
      </c>
      <c r="I20" s="75">
        <v>0</v>
      </c>
      <c r="J20" s="75">
        <v>0</v>
      </c>
      <c r="K20" s="65">
        <v>0</v>
      </c>
      <c r="L20" s="65">
        <v>0</v>
      </c>
      <c r="M20" s="65">
        <v>0</v>
      </c>
      <c r="N20" s="65">
        <v>3</v>
      </c>
      <c r="O20" s="65">
        <v>3</v>
      </c>
      <c r="P20" s="65">
        <v>3</v>
      </c>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s="35" customFormat="1" ht="15" customHeight="1">
      <c r="A21" s="20" t="s">
        <v>475</v>
      </c>
      <c r="B21" s="75">
        <v>1</v>
      </c>
      <c r="C21" s="75">
        <v>1</v>
      </c>
      <c r="D21" s="75">
        <v>1</v>
      </c>
      <c r="E21" s="66">
        <v>50</v>
      </c>
      <c r="F21" s="66">
        <v>50</v>
      </c>
      <c r="G21" s="66">
        <v>50</v>
      </c>
      <c r="H21" s="75">
        <v>0</v>
      </c>
      <c r="I21" s="75">
        <v>0</v>
      </c>
      <c r="J21" s="75">
        <v>0</v>
      </c>
      <c r="K21" s="75">
        <v>0</v>
      </c>
      <c r="L21" s="75">
        <v>0</v>
      </c>
      <c r="M21" s="75">
        <v>0</v>
      </c>
      <c r="N21" s="75">
        <v>1</v>
      </c>
      <c r="O21" s="75">
        <v>1</v>
      </c>
      <c r="P21" s="75">
        <v>1</v>
      </c>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35" customFormat="1" ht="15" customHeight="1">
      <c r="A22" s="20" t="s">
        <v>532</v>
      </c>
      <c r="B22" s="65">
        <v>3</v>
      </c>
      <c r="C22" s="65">
        <v>3</v>
      </c>
      <c r="D22" s="65">
        <v>3</v>
      </c>
      <c r="E22" s="66">
        <v>27.27272727272727</v>
      </c>
      <c r="F22" s="66">
        <v>27.273</v>
      </c>
      <c r="G22" s="66">
        <v>27.273</v>
      </c>
      <c r="H22" s="75">
        <v>0</v>
      </c>
      <c r="I22" s="75">
        <v>0</v>
      </c>
      <c r="J22" s="75">
        <v>0</v>
      </c>
      <c r="K22" s="65">
        <v>1</v>
      </c>
      <c r="L22" s="65">
        <v>1</v>
      </c>
      <c r="M22" s="65">
        <v>1</v>
      </c>
      <c r="N22" s="75">
        <v>2</v>
      </c>
      <c r="O22" s="75">
        <v>2</v>
      </c>
      <c r="P22" s="75">
        <v>2</v>
      </c>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35" customFormat="1" ht="19.5" customHeight="1">
      <c r="A23" s="22" t="s">
        <v>533</v>
      </c>
      <c r="B23" s="34">
        <v>47</v>
      </c>
      <c r="C23" s="34">
        <v>46</v>
      </c>
      <c r="D23" s="34">
        <v>44</v>
      </c>
      <c r="E23" s="70">
        <v>30.718954248366014</v>
      </c>
      <c r="F23" s="70">
        <v>29.487</v>
      </c>
      <c r="G23" s="70">
        <v>26.829</v>
      </c>
      <c r="H23" s="34">
        <v>0</v>
      </c>
      <c r="I23" s="34">
        <v>0</v>
      </c>
      <c r="J23" s="34">
        <v>0</v>
      </c>
      <c r="K23" s="34">
        <v>8</v>
      </c>
      <c r="L23" s="34">
        <v>8</v>
      </c>
      <c r="M23" s="34">
        <v>7</v>
      </c>
      <c r="N23" s="34">
        <v>39</v>
      </c>
      <c r="O23" s="34">
        <v>38</v>
      </c>
      <c r="P23" s="34">
        <v>37</v>
      </c>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35" customFormat="1" ht="19.5" customHeight="1">
      <c r="A24" s="23" t="s">
        <v>478</v>
      </c>
      <c r="B24" s="5"/>
      <c r="C24" s="393"/>
      <c r="D24" s="393"/>
      <c r="E24" s="5"/>
      <c r="F24" s="207"/>
      <c r="G24" s="207"/>
      <c r="H24" s="393"/>
      <c r="I24" s="393"/>
      <c r="J24" s="393"/>
      <c r="K24" s="5"/>
      <c r="L24" s="393"/>
      <c r="M24" s="393"/>
      <c r="N24" s="5"/>
      <c r="O24" s="393"/>
      <c r="P24" s="393"/>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35" customFormat="1" ht="15" customHeight="1">
      <c r="A25" s="20" t="s">
        <v>534</v>
      </c>
      <c r="B25" s="65">
        <v>14</v>
      </c>
      <c r="C25" s="65">
        <v>13</v>
      </c>
      <c r="D25" s="65">
        <v>14</v>
      </c>
      <c r="E25" s="66">
        <v>40</v>
      </c>
      <c r="F25" s="66">
        <v>38.235</v>
      </c>
      <c r="G25" s="66">
        <v>40</v>
      </c>
      <c r="H25" s="75">
        <v>0</v>
      </c>
      <c r="I25" s="75">
        <v>0</v>
      </c>
      <c r="J25" s="75">
        <v>0</v>
      </c>
      <c r="K25" s="65">
        <v>1</v>
      </c>
      <c r="L25" s="65">
        <v>1</v>
      </c>
      <c r="M25" s="65">
        <v>1</v>
      </c>
      <c r="N25" s="75">
        <v>13</v>
      </c>
      <c r="O25" s="75">
        <v>12</v>
      </c>
      <c r="P25" s="75">
        <v>13</v>
      </c>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s="35" customFormat="1" ht="15" customHeight="1">
      <c r="A26" s="20" t="s">
        <v>535</v>
      </c>
      <c r="B26" s="65"/>
      <c r="C26" s="65"/>
      <c r="D26" s="65"/>
      <c r="E26" s="66"/>
      <c r="F26" s="66"/>
      <c r="G26" s="66"/>
      <c r="H26" s="65"/>
      <c r="I26" s="65"/>
      <c r="J26" s="65"/>
      <c r="K26" s="65"/>
      <c r="L26" s="65"/>
      <c r="M26" s="65"/>
      <c r="N26" s="65"/>
      <c r="O26" s="65"/>
      <c r="P26" s="6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row>
    <row r="27" spans="1:42" s="35" customFormat="1" ht="15" customHeight="1">
      <c r="A27" s="24" t="s">
        <v>479</v>
      </c>
      <c r="B27" s="65">
        <v>5</v>
      </c>
      <c r="C27" s="65">
        <v>5</v>
      </c>
      <c r="D27" s="65">
        <v>4</v>
      </c>
      <c r="E27" s="66">
        <v>35.714285714285715</v>
      </c>
      <c r="F27" s="66">
        <v>35.714</v>
      </c>
      <c r="G27" s="66">
        <v>26.667</v>
      </c>
      <c r="H27" s="75">
        <v>0</v>
      </c>
      <c r="I27" s="75">
        <v>0</v>
      </c>
      <c r="J27" s="75">
        <v>0</v>
      </c>
      <c r="K27" s="75">
        <v>0</v>
      </c>
      <c r="L27" s="75">
        <v>0</v>
      </c>
      <c r="M27" s="75">
        <v>0</v>
      </c>
      <c r="N27" s="65">
        <v>5</v>
      </c>
      <c r="O27" s="65">
        <v>5</v>
      </c>
      <c r="P27" s="65">
        <v>4</v>
      </c>
      <c r="Q27" s="25"/>
      <c r="R27" s="25"/>
      <c r="S27" s="5"/>
      <c r="T27" s="5"/>
      <c r="U27" s="5"/>
      <c r="V27" s="5"/>
      <c r="W27" s="5"/>
      <c r="X27" s="5"/>
      <c r="Y27" s="5"/>
      <c r="Z27" s="5"/>
      <c r="AA27" s="5"/>
      <c r="AB27" s="5"/>
      <c r="AC27" s="5"/>
      <c r="AD27" s="5"/>
      <c r="AE27" s="5"/>
      <c r="AF27" s="5"/>
      <c r="AG27" s="5"/>
      <c r="AH27" s="5"/>
      <c r="AI27" s="5"/>
      <c r="AJ27" s="5"/>
      <c r="AK27" s="5"/>
      <c r="AL27" s="5"/>
      <c r="AM27" s="5"/>
      <c r="AN27" s="5"/>
      <c r="AO27" s="5"/>
      <c r="AP27" s="5"/>
    </row>
    <row r="28" spans="1:42" s="35" customFormat="1" ht="15" customHeight="1">
      <c r="A28" s="24" t="s">
        <v>480</v>
      </c>
      <c r="B28" s="65">
        <v>4</v>
      </c>
      <c r="C28" s="65">
        <v>3</v>
      </c>
      <c r="D28" s="65">
        <v>5</v>
      </c>
      <c r="E28" s="66">
        <v>26.666666666666668</v>
      </c>
      <c r="F28" s="66">
        <v>17.647</v>
      </c>
      <c r="G28" s="66">
        <v>35.714</v>
      </c>
      <c r="H28" s="75">
        <v>0</v>
      </c>
      <c r="I28" s="75">
        <v>0</v>
      </c>
      <c r="J28" s="75">
        <v>0</v>
      </c>
      <c r="K28" s="65">
        <v>0</v>
      </c>
      <c r="L28" s="65">
        <v>0</v>
      </c>
      <c r="M28" s="65">
        <v>0</v>
      </c>
      <c r="N28" s="75">
        <v>4</v>
      </c>
      <c r="O28" s="75">
        <v>3</v>
      </c>
      <c r="P28" s="75">
        <v>5</v>
      </c>
      <c r="Q28" s="25"/>
      <c r="R28" s="25"/>
      <c r="S28" s="5"/>
      <c r="T28" s="5"/>
      <c r="U28" s="5"/>
      <c r="V28" s="5"/>
      <c r="W28" s="5"/>
      <c r="X28" s="5"/>
      <c r="Y28" s="5"/>
      <c r="Z28" s="5"/>
      <c r="AA28" s="5"/>
      <c r="AB28" s="5"/>
      <c r="AC28" s="5"/>
      <c r="AD28" s="5"/>
      <c r="AE28" s="5"/>
      <c r="AF28" s="5"/>
      <c r="AG28" s="5"/>
      <c r="AH28" s="5"/>
      <c r="AI28" s="5"/>
      <c r="AJ28" s="5"/>
      <c r="AK28" s="5"/>
      <c r="AL28" s="5"/>
      <c r="AM28" s="5"/>
      <c r="AN28" s="5"/>
      <c r="AO28" s="5"/>
      <c r="AP28" s="5"/>
    </row>
    <row r="29" spans="1:42" s="35" customFormat="1" ht="15" customHeight="1">
      <c r="A29" s="24" t="s">
        <v>481</v>
      </c>
      <c r="B29" s="65">
        <v>5</v>
      </c>
      <c r="C29" s="65">
        <v>8</v>
      </c>
      <c r="D29" s="65">
        <v>6</v>
      </c>
      <c r="E29" s="66">
        <v>29.411764705882355</v>
      </c>
      <c r="F29" s="66">
        <v>33.333</v>
      </c>
      <c r="G29" s="66">
        <v>22.222</v>
      </c>
      <c r="H29" s="75">
        <v>0</v>
      </c>
      <c r="I29" s="75">
        <v>0</v>
      </c>
      <c r="J29" s="75">
        <v>0</v>
      </c>
      <c r="K29" s="65">
        <v>0</v>
      </c>
      <c r="L29" s="65">
        <v>0</v>
      </c>
      <c r="M29" s="65">
        <v>0</v>
      </c>
      <c r="N29" s="65">
        <v>5</v>
      </c>
      <c r="O29" s="65">
        <v>8</v>
      </c>
      <c r="P29" s="65">
        <v>6</v>
      </c>
      <c r="Q29" s="25"/>
      <c r="R29" s="25"/>
      <c r="S29" s="5"/>
      <c r="T29" s="5"/>
      <c r="U29" s="5"/>
      <c r="V29" s="5"/>
      <c r="W29" s="5"/>
      <c r="X29" s="5"/>
      <c r="Y29" s="5"/>
      <c r="Z29" s="5"/>
      <c r="AA29" s="5"/>
      <c r="AB29" s="5"/>
      <c r="AC29" s="5"/>
      <c r="AD29" s="5"/>
      <c r="AE29" s="5"/>
      <c r="AF29" s="5"/>
      <c r="AG29" s="5"/>
      <c r="AH29" s="5"/>
      <c r="AI29" s="5"/>
      <c r="AJ29" s="5"/>
      <c r="AK29" s="5"/>
      <c r="AL29" s="5"/>
      <c r="AM29" s="5"/>
      <c r="AN29" s="5"/>
      <c r="AO29" s="5"/>
      <c r="AP29" s="5"/>
    </row>
    <row r="30" spans="1:42" s="35" customFormat="1" ht="15" customHeight="1">
      <c r="A30" s="24" t="s">
        <v>482</v>
      </c>
      <c r="B30" s="65">
        <v>19</v>
      </c>
      <c r="C30" s="65">
        <v>17</v>
      </c>
      <c r="D30" s="65">
        <v>15</v>
      </c>
      <c r="E30" s="66">
        <v>26.38888888888889</v>
      </c>
      <c r="F30" s="66">
        <v>25.373</v>
      </c>
      <c r="G30" s="66">
        <v>20.548</v>
      </c>
      <c r="H30" s="65">
        <v>0</v>
      </c>
      <c r="I30" s="65">
        <v>0</v>
      </c>
      <c r="J30" s="65">
        <v>0</v>
      </c>
      <c r="K30" s="65">
        <v>7</v>
      </c>
      <c r="L30" s="65">
        <v>7</v>
      </c>
      <c r="M30" s="65">
        <v>6</v>
      </c>
      <c r="N30" s="65">
        <v>12</v>
      </c>
      <c r="O30" s="65">
        <v>10</v>
      </c>
      <c r="P30" s="65">
        <v>9</v>
      </c>
      <c r="Q30" s="25"/>
      <c r="R30" s="25"/>
      <c r="S30" s="5"/>
      <c r="T30" s="5"/>
      <c r="U30" s="5"/>
      <c r="V30" s="5"/>
      <c r="W30" s="5"/>
      <c r="X30" s="5"/>
      <c r="Y30" s="5"/>
      <c r="Z30" s="5"/>
      <c r="AA30" s="5"/>
      <c r="AB30" s="5"/>
      <c r="AC30" s="5"/>
      <c r="AD30" s="5"/>
      <c r="AE30" s="5"/>
      <c r="AF30" s="5"/>
      <c r="AG30" s="5"/>
      <c r="AH30" s="5"/>
      <c r="AI30" s="5"/>
      <c r="AJ30" s="5"/>
      <c r="AK30" s="5"/>
      <c r="AL30" s="5"/>
      <c r="AM30" s="5"/>
      <c r="AN30" s="5"/>
      <c r="AO30" s="5"/>
      <c r="AP30" s="5"/>
    </row>
    <row r="31" spans="1:42" s="45" customFormat="1" ht="19.5" customHeight="1">
      <c r="A31" s="22" t="s">
        <v>533</v>
      </c>
      <c r="B31" s="34">
        <v>47</v>
      </c>
      <c r="C31" s="34">
        <v>46</v>
      </c>
      <c r="D31" s="34">
        <v>44</v>
      </c>
      <c r="E31" s="70">
        <v>30.718954248366014</v>
      </c>
      <c r="F31" s="70">
        <v>29.487</v>
      </c>
      <c r="G31" s="70">
        <v>26.829</v>
      </c>
      <c r="H31" s="34">
        <v>0</v>
      </c>
      <c r="I31" s="34">
        <v>0</v>
      </c>
      <c r="J31" s="34">
        <v>0</v>
      </c>
      <c r="K31" s="34">
        <v>8</v>
      </c>
      <c r="L31" s="34">
        <v>8</v>
      </c>
      <c r="M31" s="34">
        <v>7</v>
      </c>
      <c r="N31" s="34">
        <v>39</v>
      </c>
      <c r="O31" s="34">
        <v>38</v>
      </c>
      <c r="P31" s="34">
        <v>37</v>
      </c>
      <c r="Q31" s="25"/>
      <c r="R31" s="25"/>
      <c r="S31" s="4"/>
      <c r="T31" s="4"/>
      <c r="U31" s="4"/>
      <c r="V31" s="4"/>
      <c r="W31" s="4"/>
      <c r="X31" s="4"/>
      <c r="Y31" s="4"/>
      <c r="Z31" s="4"/>
      <c r="AA31" s="4"/>
      <c r="AB31" s="4"/>
      <c r="AC31" s="4"/>
      <c r="AD31" s="4"/>
      <c r="AE31" s="4"/>
      <c r="AF31" s="4"/>
      <c r="AG31" s="4"/>
      <c r="AH31" s="4"/>
      <c r="AI31" s="4"/>
      <c r="AJ31" s="4"/>
      <c r="AK31" s="4"/>
      <c r="AL31" s="4"/>
      <c r="AM31" s="4"/>
      <c r="AN31" s="4"/>
      <c r="AO31" s="4"/>
      <c r="AP31" s="4"/>
    </row>
    <row r="32" spans="1:18" ht="11.25">
      <c r="A32" s="1" t="s">
        <v>58</v>
      </c>
      <c r="R32" s="25"/>
    </row>
    <row r="33" spans="8:10" ht="11.25">
      <c r="H33" s="1"/>
      <c r="I33" s="1"/>
      <c r="J33" s="1"/>
    </row>
    <row r="34" spans="8:10" ht="11.25">
      <c r="H34" s="1"/>
      <c r="I34" s="1"/>
      <c r="J34" s="1"/>
    </row>
    <row r="35" spans="1:16" ht="11.25">
      <c r="A35" s="7"/>
      <c r="B35" s="7"/>
      <c r="C35" s="7"/>
      <c r="D35" s="7"/>
      <c r="E35" s="7"/>
      <c r="F35" s="7"/>
      <c r="G35" s="7"/>
      <c r="H35" s="7"/>
      <c r="I35" s="7"/>
      <c r="J35" s="7"/>
      <c r="K35" s="7"/>
      <c r="L35" s="7"/>
      <c r="M35" s="7"/>
      <c r="N35" s="7"/>
      <c r="O35" s="7"/>
      <c r="P35" s="7"/>
    </row>
    <row r="36" spans="1:7" ht="11.25">
      <c r="A36" s="7"/>
      <c r="B36" s="7"/>
      <c r="C36" s="7"/>
      <c r="D36" s="7"/>
      <c r="E36" s="7"/>
      <c r="F36" s="7"/>
      <c r="G36" s="7"/>
    </row>
    <row r="37" spans="1:7" ht="11.25">
      <c r="A37" s="7"/>
      <c r="B37" s="7"/>
      <c r="C37" s="7"/>
      <c r="D37" s="7"/>
      <c r="E37" s="7"/>
      <c r="F37" s="230"/>
      <c r="G37" s="7"/>
    </row>
    <row r="38" spans="1:7" ht="11.25">
      <c r="A38" s="7"/>
      <c r="B38" s="7"/>
      <c r="C38" s="7"/>
      <c r="D38" s="7"/>
      <c r="E38" s="7"/>
      <c r="F38" s="7"/>
      <c r="G38" s="7"/>
    </row>
  </sheetData>
  <mergeCells count="8">
    <mergeCell ref="A3:G3"/>
    <mergeCell ref="N6:P6"/>
    <mergeCell ref="B5:G5"/>
    <mergeCell ref="B6:D6"/>
    <mergeCell ref="E6:G6"/>
    <mergeCell ref="H5:P5"/>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2.xml><?xml version="1.0" encoding="utf-8"?>
<worksheet xmlns="http://schemas.openxmlformats.org/spreadsheetml/2006/main" xmlns:r="http://schemas.openxmlformats.org/officeDocument/2006/relationships">
  <sheetPr codeName="Hoja21"/>
  <dimension ref="A2:O38"/>
  <sheetViews>
    <sheetView showGridLines="0" zoomScaleSheetLayoutView="100" workbookViewId="0" topLeftCell="A1">
      <selection activeCell="A1" sqref="A1"/>
    </sheetView>
  </sheetViews>
  <sheetFormatPr defaultColWidth="11.421875" defaultRowHeight="12.75"/>
  <cols>
    <col min="1" max="1" width="60.7109375" style="1" customWidth="1"/>
    <col min="2" max="7" width="7.7109375" style="1" customWidth="1"/>
    <col min="8" max="9" width="7.7109375" style="8" customWidth="1"/>
    <col min="10" max="10" width="7.7109375" style="39" customWidth="1"/>
    <col min="11" max="13" width="7.7109375" style="1" customWidth="1"/>
    <col min="14" max="16384" width="11.57421875" style="1" customWidth="1"/>
  </cols>
  <sheetData>
    <row r="1" ht="20.25" customHeight="1"/>
    <row r="2" spans="1:9" s="17" customFormat="1" ht="18" customHeight="1">
      <c r="A2" s="471"/>
      <c r="B2" s="471"/>
      <c r="C2" s="471"/>
      <c r="D2" s="471"/>
      <c r="E2" s="471"/>
      <c r="F2" s="471"/>
      <c r="G2" s="471"/>
      <c r="H2" s="471"/>
      <c r="I2" s="471"/>
    </row>
    <row r="3" spans="1:13" s="17" customFormat="1" ht="35.25" customHeight="1">
      <c r="A3" s="506" t="s">
        <v>201</v>
      </c>
      <c r="B3" s="506"/>
      <c r="C3" s="506"/>
      <c r="D3" s="506"/>
      <c r="E3" s="506"/>
      <c r="F3" s="506"/>
      <c r="G3" s="506"/>
      <c r="H3" s="506"/>
      <c r="I3" s="507"/>
      <c r="J3" s="507"/>
      <c r="K3" s="186"/>
      <c r="L3" s="231"/>
      <c r="M3" s="26" t="s">
        <v>202</v>
      </c>
    </row>
    <row r="4" spans="2:13" ht="0.75" customHeight="1">
      <c r="B4" s="36"/>
      <c r="C4" s="36"/>
      <c r="D4" s="36"/>
      <c r="E4" s="36"/>
      <c r="F4" s="227"/>
      <c r="G4" s="228"/>
      <c r="H4" s="36"/>
      <c r="I4" s="36"/>
      <c r="J4" s="36"/>
      <c r="K4" s="36"/>
      <c r="L4" s="36"/>
      <c r="M4" s="36"/>
    </row>
    <row r="5" spans="1:13" s="25" customFormat="1" ht="29.25" customHeight="1">
      <c r="A5" s="27"/>
      <c r="B5" s="466" t="s">
        <v>203</v>
      </c>
      <c r="C5" s="466"/>
      <c r="D5" s="466"/>
      <c r="E5" s="466"/>
      <c r="F5" s="466"/>
      <c r="G5" s="466"/>
      <c r="H5" s="466" t="s">
        <v>204</v>
      </c>
      <c r="I5" s="466"/>
      <c r="J5" s="466"/>
      <c r="K5" s="466"/>
      <c r="L5" s="466"/>
      <c r="M5" s="466"/>
    </row>
    <row r="6" spans="1:13" s="25" customFormat="1" ht="24" customHeight="1">
      <c r="A6" s="28"/>
      <c r="B6" s="466" t="s">
        <v>135</v>
      </c>
      <c r="C6" s="466"/>
      <c r="D6" s="466"/>
      <c r="E6" s="541" t="s">
        <v>525</v>
      </c>
      <c r="F6" s="541"/>
      <c r="G6" s="541"/>
      <c r="H6" s="466" t="s">
        <v>135</v>
      </c>
      <c r="I6" s="466"/>
      <c r="J6" s="466"/>
      <c r="K6" s="541" t="s">
        <v>525</v>
      </c>
      <c r="L6" s="541"/>
      <c r="M6" s="541"/>
    </row>
    <row r="7" spans="1:13" s="25" customFormat="1" ht="15" customHeight="1">
      <c r="A7" s="232"/>
      <c r="B7" s="18">
        <v>2010</v>
      </c>
      <c r="C7" s="18">
        <v>2009</v>
      </c>
      <c r="D7" s="18">
        <v>2008</v>
      </c>
      <c r="E7" s="18">
        <v>2010</v>
      </c>
      <c r="F7" s="18">
        <v>2009</v>
      </c>
      <c r="G7" s="18">
        <v>2008</v>
      </c>
      <c r="H7" s="18">
        <v>2010</v>
      </c>
      <c r="I7" s="18">
        <v>2009</v>
      </c>
      <c r="J7" s="18">
        <v>2008</v>
      </c>
      <c r="K7" s="18">
        <v>2010</v>
      </c>
      <c r="L7" s="18">
        <v>2009</v>
      </c>
      <c r="M7" s="18">
        <v>2008</v>
      </c>
    </row>
    <row r="8" spans="1:15" s="4" customFormat="1" ht="19.5" customHeight="1">
      <c r="A8" s="19" t="s">
        <v>468</v>
      </c>
      <c r="B8" s="376">
        <v>20</v>
      </c>
      <c r="C8" s="376">
        <v>15</v>
      </c>
      <c r="D8" s="376">
        <v>35</v>
      </c>
      <c r="E8" s="371">
        <v>15.151515151515152</v>
      </c>
      <c r="F8" s="371">
        <v>11.194</v>
      </c>
      <c r="G8" s="371">
        <v>24.823</v>
      </c>
      <c r="H8" s="376">
        <v>28</v>
      </c>
      <c r="I8" s="376">
        <v>20</v>
      </c>
      <c r="J8" s="376">
        <v>49</v>
      </c>
      <c r="K8" s="371">
        <v>2.087994034302759</v>
      </c>
      <c r="L8" s="371">
        <v>1.47</v>
      </c>
      <c r="M8" s="371">
        <v>3.494</v>
      </c>
      <c r="N8" s="25"/>
      <c r="O8" s="25"/>
    </row>
    <row r="9" spans="1:15" s="5" customFormat="1" ht="15" customHeight="1">
      <c r="A9" s="20" t="s">
        <v>469</v>
      </c>
      <c r="B9" s="75">
        <v>6</v>
      </c>
      <c r="C9" s="75">
        <v>2</v>
      </c>
      <c r="D9" s="75">
        <v>4</v>
      </c>
      <c r="E9" s="66">
        <v>42.857142857142854</v>
      </c>
      <c r="F9" s="66">
        <v>13.333</v>
      </c>
      <c r="G9" s="66">
        <v>26.667</v>
      </c>
      <c r="H9" s="75">
        <v>0</v>
      </c>
      <c r="I9" s="75">
        <v>3</v>
      </c>
      <c r="J9" s="75">
        <v>9</v>
      </c>
      <c r="K9" s="66">
        <v>0</v>
      </c>
      <c r="L9" s="66">
        <v>1.676</v>
      </c>
      <c r="M9" s="66">
        <v>4.545</v>
      </c>
      <c r="N9" s="25"/>
      <c r="O9" s="25"/>
    </row>
    <row r="10" spans="1:15" s="5" customFormat="1" ht="15" customHeight="1">
      <c r="A10" s="20" t="s">
        <v>526</v>
      </c>
      <c r="B10" s="75">
        <v>0</v>
      </c>
      <c r="C10" s="75">
        <v>1</v>
      </c>
      <c r="D10" s="75">
        <v>5</v>
      </c>
      <c r="E10" s="66">
        <v>0</v>
      </c>
      <c r="F10" s="66">
        <v>6.25</v>
      </c>
      <c r="G10" s="66">
        <v>29.412</v>
      </c>
      <c r="H10" s="75">
        <v>7</v>
      </c>
      <c r="I10" s="75">
        <v>1</v>
      </c>
      <c r="J10" s="75">
        <v>7</v>
      </c>
      <c r="K10" s="66">
        <v>4.545454545454546</v>
      </c>
      <c r="L10" s="66">
        <v>0.61</v>
      </c>
      <c r="M10" s="66">
        <v>4.094</v>
      </c>
      <c r="N10" s="25"/>
      <c r="O10" s="25"/>
    </row>
    <row r="11" spans="1:15" s="5" customFormat="1" ht="15" customHeight="1">
      <c r="A11" s="20" t="s">
        <v>527</v>
      </c>
      <c r="B11" s="75">
        <v>2</v>
      </c>
      <c r="C11" s="75">
        <v>2</v>
      </c>
      <c r="D11" s="75">
        <v>3</v>
      </c>
      <c r="E11" s="66">
        <v>15.384615384615385</v>
      </c>
      <c r="F11" s="66">
        <v>16.667</v>
      </c>
      <c r="G11" s="66">
        <v>27.273</v>
      </c>
      <c r="H11" s="75">
        <v>0</v>
      </c>
      <c r="I11" s="75">
        <v>2</v>
      </c>
      <c r="J11" s="75">
        <v>3</v>
      </c>
      <c r="K11" s="66">
        <v>0</v>
      </c>
      <c r="L11" s="66">
        <v>1.307</v>
      </c>
      <c r="M11" s="66">
        <v>2.013</v>
      </c>
      <c r="N11" s="25"/>
      <c r="O11" s="25"/>
    </row>
    <row r="12" spans="1:15" s="5" customFormat="1" ht="15" customHeight="1">
      <c r="A12" s="20" t="s">
        <v>470</v>
      </c>
      <c r="B12" s="75">
        <v>0</v>
      </c>
      <c r="C12" s="75">
        <v>0</v>
      </c>
      <c r="D12" s="75">
        <v>1</v>
      </c>
      <c r="E12" s="66">
        <v>0</v>
      </c>
      <c r="F12" s="66">
        <v>0</v>
      </c>
      <c r="G12" s="66">
        <v>11.111</v>
      </c>
      <c r="H12" s="75">
        <v>2</v>
      </c>
      <c r="I12" s="75">
        <v>0</v>
      </c>
      <c r="J12" s="75">
        <v>1</v>
      </c>
      <c r="K12" s="66">
        <v>2.4096385542168677</v>
      </c>
      <c r="L12" s="66">
        <v>0</v>
      </c>
      <c r="M12" s="66">
        <v>1.22</v>
      </c>
      <c r="N12" s="25"/>
      <c r="O12" s="25"/>
    </row>
    <row r="13" spans="1:15" s="5" customFormat="1" ht="15" customHeight="1">
      <c r="A13" s="20" t="s">
        <v>528</v>
      </c>
      <c r="B13" s="75">
        <v>1</v>
      </c>
      <c r="C13" s="75">
        <v>1</v>
      </c>
      <c r="D13" s="75">
        <v>5</v>
      </c>
      <c r="E13" s="66">
        <v>7.6923076923076925</v>
      </c>
      <c r="F13" s="66">
        <v>7.692</v>
      </c>
      <c r="G13" s="66">
        <v>33.333</v>
      </c>
      <c r="H13" s="75">
        <v>3</v>
      </c>
      <c r="I13" s="75">
        <v>2</v>
      </c>
      <c r="J13" s="75">
        <v>6</v>
      </c>
      <c r="K13" s="66">
        <v>2.941176470588235</v>
      </c>
      <c r="L13" s="66">
        <v>1.905</v>
      </c>
      <c r="M13" s="66">
        <v>5.085</v>
      </c>
      <c r="N13" s="25"/>
      <c r="O13" s="25"/>
    </row>
    <row r="14" spans="1:15" s="5" customFormat="1" ht="15" customHeight="1">
      <c r="A14" s="20" t="s">
        <v>471</v>
      </c>
      <c r="B14" s="75">
        <v>1</v>
      </c>
      <c r="C14" s="75">
        <v>1</v>
      </c>
      <c r="D14" s="75">
        <v>2</v>
      </c>
      <c r="E14" s="66">
        <v>9.090909090909092</v>
      </c>
      <c r="F14" s="66">
        <v>9.091</v>
      </c>
      <c r="G14" s="66">
        <v>15.385</v>
      </c>
      <c r="H14" s="75">
        <v>2</v>
      </c>
      <c r="I14" s="75">
        <v>1</v>
      </c>
      <c r="J14" s="75">
        <v>3</v>
      </c>
      <c r="K14" s="66">
        <v>1.9607843137254901</v>
      </c>
      <c r="L14" s="66">
        <v>0.962</v>
      </c>
      <c r="M14" s="66">
        <v>2.521</v>
      </c>
      <c r="N14" s="25"/>
      <c r="O14" s="25"/>
    </row>
    <row r="15" spans="1:15" s="5" customFormat="1" ht="15" customHeight="1">
      <c r="A15" s="20" t="s">
        <v>529</v>
      </c>
      <c r="B15" s="75">
        <v>2</v>
      </c>
      <c r="C15" s="75">
        <v>2</v>
      </c>
      <c r="D15" s="75">
        <v>4</v>
      </c>
      <c r="E15" s="66">
        <v>15.384615384615385</v>
      </c>
      <c r="F15" s="66">
        <v>15.385</v>
      </c>
      <c r="G15" s="66">
        <v>30.769</v>
      </c>
      <c r="H15" s="75">
        <v>2</v>
      </c>
      <c r="I15" s="75">
        <v>4</v>
      </c>
      <c r="J15" s="75">
        <v>7</v>
      </c>
      <c r="K15" s="66">
        <v>1.5151515151515151</v>
      </c>
      <c r="L15" s="66">
        <v>3.226</v>
      </c>
      <c r="M15" s="66">
        <v>6.034</v>
      </c>
      <c r="N15" s="25"/>
      <c r="O15" s="25"/>
    </row>
    <row r="16" spans="1:15" s="5" customFormat="1" ht="15" customHeight="1">
      <c r="A16" s="20" t="s">
        <v>472</v>
      </c>
      <c r="B16" s="75">
        <v>5</v>
      </c>
      <c r="C16" s="75">
        <v>3</v>
      </c>
      <c r="D16" s="75">
        <v>3</v>
      </c>
      <c r="E16" s="66">
        <v>33.33333333333333</v>
      </c>
      <c r="F16" s="66">
        <v>21.429</v>
      </c>
      <c r="G16" s="66">
        <v>21.429</v>
      </c>
      <c r="H16" s="75">
        <v>8</v>
      </c>
      <c r="I16" s="75">
        <v>3</v>
      </c>
      <c r="J16" s="75">
        <v>3</v>
      </c>
      <c r="K16" s="66">
        <v>4.678362573099415</v>
      </c>
      <c r="L16" s="66">
        <v>1.807</v>
      </c>
      <c r="M16" s="66">
        <v>1.807</v>
      </c>
      <c r="N16" s="25"/>
      <c r="O16" s="25"/>
    </row>
    <row r="17" spans="1:15" s="5" customFormat="1" ht="15" customHeight="1">
      <c r="A17" s="20" t="s">
        <v>473</v>
      </c>
      <c r="B17" s="75">
        <v>0</v>
      </c>
      <c r="C17" s="75">
        <v>0</v>
      </c>
      <c r="D17" s="75">
        <v>2</v>
      </c>
      <c r="E17" s="66">
        <v>0</v>
      </c>
      <c r="F17" s="66">
        <v>0</v>
      </c>
      <c r="G17" s="66">
        <v>28.571</v>
      </c>
      <c r="H17" s="75">
        <v>0</v>
      </c>
      <c r="I17" s="75">
        <v>0</v>
      </c>
      <c r="J17" s="75">
        <v>2</v>
      </c>
      <c r="K17" s="66">
        <v>0</v>
      </c>
      <c r="L17" s="66">
        <v>0</v>
      </c>
      <c r="M17" s="66">
        <v>1.98</v>
      </c>
      <c r="N17" s="25"/>
      <c r="O17" s="25"/>
    </row>
    <row r="18" spans="1:15" s="5" customFormat="1" ht="15" customHeight="1">
      <c r="A18" s="20" t="s">
        <v>530</v>
      </c>
      <c r="B18" s="75">
        <v>3</v>
      </c>
      <c r="C18" s="75">
        <v>3</v>
      </c>
      <c r="D18" s="75">
        <v>6</v>
      </c>
      <c r="E18" s="66">
        <v>12</v>
      </c>
      <c r="F18" s="66">
        <v>11.538</v>
      </c>
      <c r="G18" s="66">
        <v>22.222</v>
      </c>
      <c r="H18" s="75">
        <v>4</v>
      </c>
      <c r="I18" s="75">
        <v>4</v>
      </c>
      <c r="J18" s="75">
        <v>8</v>
      </c>
      <c r="K18" s="66">
        <v>2.0408163265306123</v>
      </c>
      <c r="L18" s="66">
        <v>1.98</v>
      </c>
      <c r="M18" s="66">
        <v>4.265</v>
      </c>
      <c r="N18" s="25"/>
      <c r="O18" s="25"/>
    </row>
    <row r="19" spans="1:15" s="4" customFormat="1" ht="19.5" customHeight="1">
      <c r="A19" s="21" t="s">
        <v>474</v>
      </c>
      <c r="B19" s="67">
        <v>2</v>
      </c>
      <c r="C19" s="67">
        <v>9</v>
      </c>
      <c r="D19" s="67">
        <v>7</v>
      </c>
      <c r="E19" s="68">
        <v>9.523809523809524</v>
      </c>
      <c r="F19" s="68">
        <v>40.909</v>
      </c>
      <c r="G19" s="68">
        <v>30.435</v>
      </c>
      <c r="H19" s="67">
        <v>3</v>
      </c>
      <c r="I19" s="67">
        <v>9</v>
      </c>
      <c r="J19" s="67">
        <v>12</v>
      </c>
      <c r="K19" s="68">
        <v>1.1673151750972763</v>
      </c>
      <c r="L19" s="68">
        <v>3.383</v>
      </c>
      <c r="M19" s="68">
        <v>4.396</v>
      </c>
      <c r="N19" s="25"/>
      <c r="O19" s="25"/>
    </row>
    <row r="20" spans="1:15" s="5" customFormat="1" ht="15" customHeight="1">
      <c r="A20" s="20" t="s">
        <v>531</v>
      </c>
      <c r="B20" s="75">
        <v>2</v>
      </c>
      <c r="C20" s="75">
        <v>6</v>
      </c>
      <c r="D20" s="75">
        <v>2</v>
      </c>
      <c r="E20" s="66">
        <v>25</v>
      </c>
      <c r="F20" s="66">
        <v>66.667</v>
      </c>
      <c r="G20" s="66">
        <v>20</v>
      </c>
      <c r="H20" s="75">
        <v>3</v>
      </c>
      <c r="I20" s="75">
        <v>6</v>
      </c>
      <c r="J20" s="75">
        <v>3</v>
      </c>
      <c r="K20" s="66">
        <v>2.608695652173913</v>
      </c>
      <c r="L20" s="66">
        <v>4.839</v>
      </c>
      <c r="M20" s="66">
        <v>2.239</v>
      </c>
      <c r="N20" s="25"/>
      <c r="O20" s="25"/>
    </row>
    <row r="21" spans="1:15" s="5" customFormat="1" ht="15" customHeight="1">
      <c r="A21" s="20" t="s">
        <v>475</v>
      </c>
      <c r="B21" s="75">
        <v>0</v>
      </c>
      <c r="C21" s="75">
        <v>1</v>
      </c>
      <c r="D21" s="75">
        <v>1</v>
      </c>
      <c r="E21" s="66">
        <v>0</v>
      </c>
      <c r="F21" s="66">
        <v>50</v>
      </c>
      <c r="G21" s="66">
        <v>50</v>
      </c>
      <c r="H21" s="75">
        <v>0</v>
      </c>
      <c r="I21" s="75">
        <v>1</v>
      </c>
      <c r="J21" s="75">
        <v>1</v>
      </c>
      <c r="K21" s="66">
        <v>0</v>
      </c>
      <c r="L21" s="66">
        <v>2.632</v>
      </c>
      <c r="M21" s="66">
        <v>2.632</v>
      </c>
      <c r="N21" s="25"/>
      <c r="O21" s="25"/>
    </row>
    <row r="22" spans="1:15" s="5" customFormat="1" ht="15" customHeight="1">
      <c r="A22" s="20" t="s">
        <v>532</v>
      </c>
      <c r="B22" s="75">
        <v>0</v>
      </c>
      <c r="C22" s="75">
        <v>2</v>
      </c>
      <c r="D22" s="75">
        <v>4</v>
      </c>
      <c r="E22" s="66">
        <v>0</v>
      </c>
      <c r="F22" s="66">
        <v>18.182</v>
      </c>
      <c r="G22" s="66">
        <v>36.364</v>
      </c>
      <c r="H22" s="75">
        <v>0</v>
      </c>
      <c r="I22" s="75">
        <v>2</v>
      </c>
      <c r="J22" s="75">
        <v>8</v>
      </c>
      <c r="K22" s="66">
        <v>0</v>
      </c>
      <c r="L22" s="66">
        <v>1.923</v>
      </c>
      <c r="M22" s="66">
        <v>7.921</v>
      </c>
      <c r="N22" s="25"/>
      <c r="O22" s="25"/>
    </row>
    <row r="23" spans="1:15" s="5" customFormat="1" ht="19.5" customHeight="1">
      <c r="A23" s="22" t="s">
        <v>533</v>
      </c>
      <c r="B23" s="84">
        <v>22</v>
      </c>
      <c r="C23" s="84">
        <v>24</v>
      </c>
      <c r="D23" s="84">
        <v>42</v>
      </c>
      <c r="E23" s="70">
        <v>14.37908496732026</v>
      </c>
      <c r="F23" s="70">
        <v>15.385</v>
      </c>
      <c r="G23" s="70">
        <v>25.61</v>
      </c>
      <c r="H23" s="84">
        <v>31</v>
      </c>
      <c r="I23" s="84">
        <v>29</v>
      </c>
      <c r="J23" s="84">
        <v>61</v>
      </c>
      <c r="K23" s="70">
        <v>1.939924906132666</v>
      </c>
      <c r="L23" s="70">
        <v>1.782</v>
      </c>
      <c r="M23" s="70">
        <v>3.5798122065727704</v>
      </c>
      <c r="N23" s="25"/>
      <c r="O23" s="25"/>
    </row>
    <row r="24" spans="1:15" s="5" customFormat="1" ht="19.5" customHeight="1">
      <c r="A24" s="23" t="s">
        <v>478</v>
      </c>
      <c r="B24" s="235"/>
      <c r="C24" s="207"/>
      <c r="D24" s="207"/>
      <c r="F24" s="207"/>
      <c r="G24" s="207"/>
      <c r="I24" s="395"/>
      <c r="J24" s="395"/>
      <c r="L24" s="114"/>
      <c r="M24" s="114"/>
      <c r="N24" s="25"/>
      <c r="O24" s="25"/>
    </row>
    <row r="25" spans="1:15" s="5" customFormat="1" ht="15" customHeight="1">
      <c r="A25" s="20" t="s">
        <v>534</v>
      </c>
      <c r="B25" s="75">
        <v>4</v>
      </c>
      <c r="C25" s="75">
        <v>13</v>
      </c>
      <c r="D25" s="75">
        <v>11</v>
      </c>
      <c r="E25" s="66">
        <v>11.428571428571429</v>
      </c>
      <c r="F25" s="66">
        <v>38.235</v>
      </c>
      <c r="G25" s="66">
        <v>31.429</v>
      </c>
      <c r="H25" s="75">
        <v>7</v>
      </c>
      <c r="I25" s="75">
        <v>14</v>
      </c>
      <c r="J25" s="75">
        <v>15</v>
      </c>
      <c r="K25" s="66">
        <v>1.394422310756972</v>
      </c>
      <c r="L25" s="66">
        <v>2.857</v>
      </c>
      <c r="M25" s="66">
        <v>2.959</v>
      </c>
      <c r="N25" s="25"/>
      <c r="O25" s="25"/>
    </row>
    <row r="26" spans="1:15" s="5" customFormat="1" ht="15" customHeight="1">
      <c r="A26" s="20" t="s">
        <v>535</v>
      </c>
      <c r="B26" s="132"/>
      <c r="C26" s="132"/>
      <c r="D26" s="132"/>
      <c r="E26" s="66"/>
      <c r="F26" s="66"/>
      <c r="G26" s="66"/>
      <c r="H26" s="132"/>
      <c r="I26" s="75"/>
      <c r="J26" s="75"/>
      <c r="K26" s="66"/>
      <c r="L26" s="66"/>
      <c r="M26" s="66"/>
      <c r="N26" s="25"/>
      <c r="O26" s="25"/>
    </row>
    <row r="27" spans="1:15" s="5" customFormat="1" ht="15" customHeight="1">
      <c r="A27" s="24" t="s">
        <v>479</v>
      </c>
      <c r="B27" s="75">
        <v>5</v>
      </c>
      <c r="C27" s="75">
        <v>1</v>
      </c>
      <c r="D27" s="75">
        <v>3</v>
      </c>
      <c r="E27" s="66">
        <v>35.714285714285715</v>
      </c>
      <c r="F27" s="66">
        <v>7.143</v>
      </c>
      <c r="G27" s="66">
        <v>20</v>
      </c>
      <c r="H27" s="75">
        <v>8</v>
      </c>
      <c r="I27" s="75">
        <v>1</v>
      </c>
      <c r="J27" s="75">
        <v>5</v>
      </c>
      <c r="K27" s="66">
        <v>5.128205128205128</v>
      </c>
      <c r="L27" s="66">
        <v>0.649</v>
      </c>
      <c r="M27" s="66">
        <v>2.732</v>
      </c>
      <c r="N27" s="25"/>
      <c r="O27" s="25"/>
    </row>
    <row r="28" spans="1:15" s="5" customFormat="1" ht="15" customHeight="1">
      <c r="A28" s="24" t="s">
        <v>480</v>
      </c>
      <c r="B28" s="75">
        <v>3</v>
      </c>
      <c r="C28" s="75">
        <v>1</v>
      </c>
      <c r="D28" s="75">
        <v>3</v>
      </c>
      <c r="E28" s="66">
        <v>20</v>
      </c>
      <c r="F28" s="66">
        <v>5.882</v>
      </c>
      <c r="G28" s="66">
        <v>21.429</v>
      </c>
      <c r="H28" s="75">
        <v>5</v>
      </c>
      <c r="I28" s="75">
        <v>1</v>
      </c>
      <c r="J28" s="75">
        <v>3</v>
      </c>
      <c r="K28" s="66">
        <v>3.1</v>
      </c>
      <c r="L28" s="66">
        <v>0.552</v>
      </c>
      <c r="M28" s="66">
        <v>1.987</v>
      </c>
      <c r="N28" s="25"/>
      <c r="O28" s="25"/>
    </row>
    <row r="29" spans="1:15" s="5" customFormat="1" ht="15" customHeight="1">
      <c r="A29" s="24" t="s">
        <v>481</v>
      </c>
      <c r="B29" s="75">
        <v>0</v>
      </c>
      <c r="C29" s="75">
        <v>1</v>
      </c>
      <c r="D29" s="75">
        <v>7</v>
      </c>
      <c r="E29" s="66">
        <v>0</v>
      </c>
      <c r="F29" s="66">
        <v>4.167</v>
      </c>
      <c r="G29" s="66">
        <v>25.926</v>
      </c>
      <c r="H29" s="75">
        <v>0</v>
      </c>
      <c r="I29" s="75">
        <v>1</v>
      </c>
      <c r="J29" s="75">
        <v>11</v>
      </c>
      <c r="K29" s="66">
        <v>0</v>
      </c>
      <c r="L29" s="66">
        <v>0.373</v>
      </c>
      <c r="M29" s="66">
        <v>3.915</v>
      </c>
      <c r="N29" s="25"/>
      <c r="O29" s="25"/>
    </row>
    <row r="30" spans="1:15" s="5" customFormat="1" ht="15" customHeight="1">
      <c r="A30" s="24" t="s">
        <v>482</v>
      </c>
      <c r="B30" s="75">
        <v>10</v>
      </c>
      <c r="C30" s="75">
        <v>8</v>
      </c>
      <c r="D30" s="75">
        <v>18</v>
      </c>
      <c r="E30" s="66">
        <v>13.88888888888889</v>
      </c>
      <c r="F30" s="66">
        <v>11.94</v>
      </c>
      <c r="G30" s="66">
        <v>24.658</v>
      </c>
      <c r="H30" s="75">
        <v>11</v>
      </c>
      <c r="I30" s="75">
        <v>12</v>
      </c>
      <c r="J30" s="75">
        <v>27</v>
      </c>
      <c r="K30" s="66">
        <v>1.9</v>
      </c>
      <c r="L30" s="66">
        <v>2.247</v>
      </c>
      <c r="M30" s="66">
        <v>4.811</v>
      </c>
      <c r="N30" s="25"/>
      <c r="O30" s="25"/>
    </row>
    <row r="31" spans="1:15" s="4" customFormat="1" ht="19.5" customHeight="1">
      <c r="A31" s="22" t="s">
        <v>533</v>
      </c>
      <c r="B31" s="84">
        <v>22</v>
      </c>
      <c r="C31" s="84">
        <v>24</v>
      </c>
      <c r="D31" s="84">
        <v>42</v>
      </c>
      <c r="E31" s="70">
        <v>14.37908496732026</v>
      </c>
      <c r="F31" s="70">
        <v>15.385</v>
      </c>
      <c r="G31" s="70">
        <v>25.61</v>
      </c>
      <c r="H31" s="84">
        <v>31</v>
      </c>
      <c r="I31" s="84">
        <v>29</v>
      </c>
      <c r="J31" s="84">
        <v>61</v>
      </c>
      <c r="K31" s="70">
        <v>1.939924906132666</v>
      </c>
      <c r="L31" s="70">
        <v>1.782</v>
      </c>
      <c r="M31" s="70">
        <v>3.638</v>
      </c>
      <c r="N31" s="25"/>
      <c r="O31" s="25"/>
    </row>
    <row r="32" spans="1:15" ht="11.25">
      <c r="A32" s="1" t="s">
        <v>58</v>
      </c>
      <c r="N32" s="25"/>
      <c r="O32" s="25"/>
    </row>
    <row r="33" spans="2:13" ht="11.25">
      <c r="B33" s="46"/>
      <c r="C33" s="46"/>
      <c r="D33" s="46"/>
      <c r="E33" s="46"/>
      <c r="F33" s="46"/>
      <c r="G33" s="46"/>
      <c r="H33" s="46"/>
      <c r="I33" s="46"/>
      <c r="J33" s="46"/>
      <c r="K33" s="46"/>
      <c r="L33" s="46"/>
      <c r="M33" s="46"/>
    </row>
    <row r="34" spans="2:13" ht="11.25">
      <c r="B34" s="46"/>
      <c r="C34" s="46"/>
      <c r="D34" s="46"/>
      <c r="E34" s="46"/>
      <c r="F34" s="46"/>
      <c r="G34" s="46"/>
      <c r="H34" s="46"/>
      <c r="I34" s="46"/>
      <c r="J34" s="46"/>
      <c r="K34" s="46"/>
      <c r="L34" s="46"/>
      <c r="M34" s="46"/>
    </row>
    <row r="35" spans="1:7" ht="11.25">
      <c r="A35" s="7"/>
      <c r="B35" s="7"/>
      <c r="C35" s="7"/>
      <c r="D35" s="7"/>
      <c r="E35" s="7"/>
      <c r="F35" s="7"/>
      <c r="G35" s="7"/>
    </row>
    <row r="36" spans="1:7" ht="11.25">
      <c r="A36" s="7"/>
      <c r="B36" s="7"/>
      <c r="C36" s="7"/>
      <c r="D36" s="7"/>
      <c r="E36" s="7"/>
      <c r="F36" s="7"/>
      <c r="G36" s="7"/>
    </row>
    <row r="37" spans="1:7" ht="11.25">
      <c r="A37" s="7"/>
      <c r="B37" s="7"/>
      <c r="C37" s="7"/>
      <c r="D37" s="7"/>
      <c r="E37" s="7"/>
      <c r="F37" s="230"/>
      <c r="G37" s="7"/>
    </row>
    <row r="38" spans="1:7" ht="11.25">
      <c r="A38" s="7"/>
      <c r="B38" s="7"/>
      <c r="C38" s="7"/>
      <c r="D38" s="7"/>
      <c r="E38" s="7"/>
      <c r="F38" s="7"/>
      <c r="G38" s="7"/>
    </row>
  </sheetData>
  <mergeCells count="8">
    <mergeCell ref="A2:I2"/>
    <mergeCell ref="B6:D6"/>
    <mergeCell ref="E6:G6"/>
    <mergeCell ref="H5:M5"/>
    <mergeCell ref="H6:J6"/>
    <mergeCell ref="K6:M6"/>
    <mergeCell ref="B5:G5"/>
    <mergeCell ref="A3:J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3.xml><?xml version="1.0" encoding="utf-8"?>
<worksheet xmlns="http://schemas.openxmlformats.org/spreadsheetml/2006/main" xmlns:r="http://schemas.openxmlformats.org/officeDocument/2006/relationships">
  <sheetPr codeName="Hoja22"/>
  <dimension ref="A2:X37"/>
  <sheetViews>
    <sheetView showGridLines="0" zoomScaleSheetLayoutView="100" workbookViewId="0" topLeftCell="A1">
      <selection activeCell="A1" sqref="A1"/>
    </sheetView>
  </sheetViews>
  <sheetFormatPr defaultColWidth="11.421875" defaultRowHeight="12.75"/>
  <cols>
    <col min="1" max="1" width="36.00390625" style="1" customWidth="1"/>
    <col min="2" max="4" width="7.00390625" style="1" customWidth="1"/>
    <col min="5" max="6" width="7.00390625" style="25" customWidth="1"/>
    <col min="7" max="7" width="7.00390625" style="233" customWidth="1"/>
    <col min="8" max="10" width="7.00390625" style="234" customWidth="1"/>
    <col min="11" max="12" width="7.00390625" style="25" customWidth="1"/>
    <col min="13" max="16" width="7.00390625" style="217" customWidth="1"/>
    <col min="17" max="18" width="7.00390625" style="25" customWidth="1"/>
    <col min="19" max="19" width="7.00390625" style="217" customWidth="1"/>
    <col min="20" max="21" width="7.7109375" style="235" customWidth="1"/>
    <col min="22" max="22" width="11.57421875" style="235" customWidth="1"/>
    <col min="23" max="24" width="3.8515625" style="235" bestFit="1" customWidth="1"/>
    <col min="25" max="26" width="3.8515625" style="1" bestFit="1" customWidth="1"/>
    <col min="27" max="16384" width="11.57421875" style="1" customWidth="1"/>
  </cols>
  <sheetData>
    <row r="1" ht="15" customHeight="1"/>
    <row r="2" spans="1:19" s="236" customFormat="1" ht="14.25" customHeight="1">
      <c r="A2" s="505"/>
      <c r="B2" s="505"/>
      <c r="C2" s="505"/>
      <c r="D2" s="505"/>
      <c r="E2" s="505"/>
      <c r="F2" s="505"/>
      <c r="G2" s="505"/>
      <c r="H2" s="505"/>
      <c r="I2" s="505"/>
      <c r="J2" s="61"/>
      <c r="K2" s="61"/>
      <c r="L2" s="61"/>
      <c r="M2" s="61"/>
      <c r="N2" s="61"/>
      <c r="O2" s="61"/>
      <c r="P2" s="42"/>
      <c r="Q2" s="42"/>
      <c r="R2" s="42"/>
      <c r="S2" s="42"/>
    </row>
    <row r="3" spans="1:22" s="236" customFormat="1" ht="23.25" customHeight="1">
      <c r="A3" s="506" t="s">
        <v>205</v>
      </c>
      <c r="B3" s="506"/>
      <c r="C3" s="506"/>
      <c r="D3" s="506"/>
      <c r="E3" s="506"/>
      <c r="F3" s="506"/>
      <c r="G3" s="506"/>
      <c r="H3" s="506"/>
      <c r="I3" s="507"/>
      <c r="J3" s="507"/>
      <c r="K3" s="507"/>
      <c r="L3" s="507"/>
      <c r="M3" s="14"/>
      <c r="N3" s="14"/>
      <c r="O3" s="14"/>
      <c r="P3" s="14"/>
      <c r="Q3" s="14"/>
      <c r="R3" s="476" t="s">
        <v>206</v>
      </c>
      <c r="S3" s="476"/>
      <c r="T3" s="1"/>
      <c r="U3" s="237"/>
      <c r="V3" s="238"/>
    </row>
    <row r="4" spans="1:24" ht="12" customHeight="1">
      <c r="A4" s="36"/>
      <c r="B4" s="36"/>
      <c r="C4" s="36"/>
      <c r="D4" s="213"/>
      <c r="E4" s="239"/>
      <c r="F4" s="234"/>
      <c r="G4" s="234"/>
      <c r="H4" s="25"/>
      <c r="I4" s="217"/>
      <c r="J4" s="217"/>
      <c r="K4" s="217"/>
      <c r="P4" s="25"/>
      <c r="Q4" s="217"/>
      <c r="R4" s="217"/>
      <c r="T4" s="1"/>
      <c r="U4" s="1"/>
      <c r="V4" s="1"/>
      <c r="W4" s="1"/>
      <c r="X4" s="1"/>
    </row>
    <row r="5" spans="1:22" s="36" customFormat="1" ht="30.75" customHeight="1">
      <c r="A5" s="27" t="s">
        <v>524</v>
      </c>
      <c r="B5" s="466" t="s">
        <v>207</v>
      </c>
      <c r="C5" s="466"/>
      <c r="D5" s="466"/>
      <c r="E5" s="466"/>
      <c r="F5" s="466"/>
      <c r="G5" s="466"/>
      <c r="H5" s="466" t="s">
        <v>208</v>
      </c>
      <c r="I5" s="511"/>
      <c r="J5" s="511"/>
      <c r="K5" s="511"/>
      <c r="L5" s="511"/>
      <c r="M5" s="511"/>
      <c r="N5" s="511"/>
      <c r="O5" s="511"/>
      <c r="P5" s="511"/>
      <c r="Q5" s="511"/>
      <c r="R5" s="511"/>
      <c r="S5" s="511"/>
      <c r="T5" s="1"/>
      <c r="U5" s="1"/>
      <c r="V5" s="1"/>
    </row>
    <row r="6" spans="1:24" ht="45" customHeight="1">
      <c r="A6" s="27"/>
      <c r="B6" s="466" t="s">
        <v>135</v>
      </c>
      <c r="C6" s="466"/>
      <c r="D6" s="466"/>
      <c r="E6" s="531" t="s">
        <v>497</v>
      </c>
      <c r="F6" s="531"/>
      <c r="G6" s="531"/>
      <c r="H6" s="463" t="s">
        <v>209</v>
      </c>
      <c r="I6" s="463"/>
      <c r="J6" s="463"/>
      <c r="K6" s="463" t="s">
        <v>210</v>
      </c>
      <c r="L6" s="463"/>
      <c r="M6" s="463"/>
      <c r="N6" s="463" t="s">
        <v>211</v>
      </c>
      <c r="O6" s="463"/>
      <c r="P6" s="463"/>
      <c r="Q6" s="463" t="s">
        <v>212</v>
      </c>
      <c r="R6" s="463"/>
      <c r="S6" s="463"/>
      <c r="T6" s="1"/>
      <c r="U6" s="1"/>
      <c r="V6" s="1"/>
      <c r="W6" s="1"/>
      <c r="X6" s="1"/>
    </row>
    <row r="7" spans="1:24" ht="18" customHeight="1">
      <c r="A7" s="34"/>
      <c r="B7" s="2">
        <v>2010</v>
      </c>
      <c r="C7" s="2">
        <v>2009</v>
      </c>
      <c r="D7" s="2">
        <v>2008</v>
      </c>
      <c r="E7" s="2">
        <v>2010</v>
      </c>
      <c r="F7" s="2">
        <v>2009</v>
      </c>
      <c r="G7" s="2">
        <v>2008</v>
      </c>
      <c r="H7" s="2">
        <v>2010</v>
      </c>
      <c r="I7" s="2">
        <v>2009</v>
      </c>
      <c r="J7" s="2">
        <v>2008</v>
      </c>
      <c r="K7" s="2">
        <v>2010</v>
      </c>
      <c r="L7" s="2">
        <v>2009</v>
      </c>
      <c r="M7" s="2">
        <v>2008</v>
      </c>
      <c r="N7" s="2">
        <v>2010</v>
      </c>
      <c r="O7" s="2">
        <v>2009</v>
      </c>
      <c r="P7" s="2">
        <v>2008</v>
      </c>
      <c r="Q7" s="2">
        <v>2010</v>
      </c>
      <c r="R7" s="2">
        <v>2009</v>
      </c>
      <c r="S7" s="2">
        <v>2008</v>
      </c>
      <c r="T7" s="1"/>
      <c r="U7" s="1"/>
      <c r="V7" s="1"/>
      <c r="W7" s="1"/>
      <c r="X7" s="1"/>
    </row>
    <row r="8" spans="1:20" s="4" customFormat="1" ht="19.5" customHeight="1">
      <c r="A8" s="19" t="s">
        <v>468</v>
      </c>
      <c r="B8" s="407">
        <v>142</v>
      </c>
      <c r="C8" s="407">
        <v>195</v>
      </c>
      <c r="D8" s="407">
        <v>204</v>
      </c>
      <c r="E8" s="408">
        <v>10.58911260253542</v>
      </c>
      <c r="F8" s="408">
        <v>14.327700220426157</v>
      </c>
      <c r="G8" s="408">
        <v>14.3</v>
      </c>
      <c r="H8" s="407">
        <v>56</v>
      </c>
      <c r="I8" s="407">
        <v>60</v>
      </c>
      <c r="J8" s="407">
        <v>58</v>
      </c>
      <c r="K8" s="407">
        <v>44</v>
      </c>
      <c r="L8" s="407">
        <v>28</v>
      </c>
      <c r="M8" s="407">
        <v>33</v>
      </c>
      <c r="N8" s="407">
        <v>22</v>
      </c>
      <c r="O8" s="407">
        <v>19</v>
      </c>
      <c r="P8" s="407">
        <v>35</v>
      </c>
      <c r="Q8" s="407">
        <v>10</v>
      </c>
      <c r="R8" s="407">
        <v>27</v>
      </c>
      <c r="S8" s="407">
        <v>15</v>
      </c>
      <c r="T8" s="30"/>
    </row>
    <row r="9" spans="1:20" s="5" customFormat="1" ht="15" customHeight="1">
      <c r="A9" s="20" t="s">
        <v>469</v>
      </c>
      <c r="B9" s="409">
        <v>23</v>
      </c>
      <c r="C9" s="409">
        <v>29</v>
      </c>
      <c r="D9" s="409">
        <v>24</v>
      </c>
      <c r="E9" s="66">
        <v>14.19753086419753</v>
      </c>
      <c r="F9" s="66">
        <v>16.201117318435752</v>
      </c>
      <c r="G9" s="66">
        <v>12.1</v>
      </c>
      <c r="H9" s="74">
        <v>4</v>
      </c>
      <c r="I9" s="74">
        <v>5</v>
      </c>
      <c r="J9" s="74">
        <v>5</v>
      </c>
      <c r="K9" s="74">
        <v>4</v>
      </c>
      <c r="L9" s="74">
        <v>3</v>
      </c>
      <c r="M9" s="74">
        <v>3</v>
      </c>
      <c r="N9" s="74">
        <v>3</v>
      </c>
      <c r="O9" s="74">
        <v>4</v>
      </c>
      <c r="P9" s="74">
        <v>5</v>
      </c>
      <c r="Q9" s="74">
        <v>3</v>
      </c>
      <c r="R9" s="74">
        <v>3</v>
      </c>
      <c r="S9" s="74">
        <v>2</v>
      </c>
      <c r="T9" s="30"/>
    </row>
    <row r="10" spans="1:20" s="5" customFormat="1" ht="15" customHeight="1">
      <c r="A10" s="20" t="s">
        <v>526</v>
      </c>
      <c r="B10" s="409">
        <v>10</v>
      </c>
      <c r="C10" s="409">
        <v>18</v>
      </c>
      <c r="D10" s="409">
        <v>14</v>
      </c>
      <c r="E10" s="66">
        <v>6.493506493506493</v>
      </c>
      <c r="F10" s="66">
        <v>10.975609756097562</v>
      </c>
      <c r="G10" s="66">
        <v>8.2</v>
      </c>
      <c r="H10" s="74">
        <v>8</v>
      </c>
      <c r="I10" s="74">
        <v>7</v>
      </c>
      <c r="J10" s="74">
        <v>10</v>
      </c>
      <c r="K10" s="74">
        <v>3</v>
      </c>
      <c r="L10" s="74">
        <v>3</v>
      </c>
      <c r="M10" s="74">
        <v>4</v>
      </c>
      <c r="N10" s="74">
        <v>3</v>
      </c>
      <c r="O10" s="74">
        <v>3</v>
      </c>
      <c r="P10" s="74">
        <v>2</v>
      </c>
      <c r="Q10" s="74">
        <v>0</v>
      </c>
      <c r="R10" s="74">
        <v>3</v>
      </c>
      <c r="S10" s="74">
        <v>1</v>
      </c>
      <c r="T10" s="30"/>
    </row>
    <row r="11" spans="1:20" s="5" customFormat="1" ht="15" customHeight="1">
      <c r="A11" s="20" t="s">
        <v>527</v>
      </c>
      <c r="B11" s="409">
        <v>9</v>
      </c>
      <c r="C11" s="409">
        <v>17</v>
      </c>
      <c r="D11" s="409">
        <v>17</v>
      </c>
      <c r="E11" s="66">
        <v>5.69620253164557</v>
      </c>
      <c r="F11" s="66">
        <v>11.11111111111111</v>
      </c>
      <c r="G11" s="66">
        <v>11.4</v>
      </c>
      <c r="H11" s="74">
        <v>5</v>
      </c>
      <c r="I11" s="74">
        <v>4</v>
      </c>
      <c r="J11" s="74">
        <v>2</v>
      </c>
      <c r="K11" s="74">
        <v>7</v>
      </c>
      <c r="L11" s="74">
        <v>3</v>
      </c>
      <c r="M11" s="74">
        <v>3</v>
      </c>
      <c r="N11" s="74">
        <v>1</v>
      </c>
      <c r="O11" s="74">
        <v>3</v>
      </c>
      <c r="P11" s="74">
        <v>6</v>
      </c>
      <c r="Q11" s="74">
        <v>0</v>
      </c>
      <c r="R11" s="74">
        <v>3</v>
      </c>
      <c r="S11" s="74">
        <v>0</v>
      </c>
      <c r="T11" s="30"/>
    </row>
    <row r="12" spans="1:20" s="5" customFormat="1" ht="15" customHeight="1">
      <c r="A12" s="20" t="s">
        <v>470</v>
      </c>
      <c r="B12" s="409">
        <v>5</v>
      </c>
      <c r="C12" s="409">
        <v>3</v>
      </c>
      <c r="D12" s="409">
        <v>7</v>
      </c>
      <c r="E12" s="66">
        <v>6.024096385542169</v>
      </c>
      <c r="F12" s="66">
        <v>3.614457831325301</v>
      </c>
      <c r="G12" s="66">
        <v>8.5</v>
      </c>
      <c r="H12" s="74">
        <v>5</v>
      </c>
      <c r="I12" s="74">
        <v>6</v>
      </c>
      <c r="J12" s="74">
        <v>5</v>
      </c>
      <c r="K12" s="74">
        <v>3</v>
      </c>
      <c r="L12" s="74">
        <v>3</v>
      </c>
      <c r="M12" s="74">
        <v>1</v>
      </c>
      <c r="N12" s="74">
        <v>1</v>
      </c>
      <c r="O12" s="74">
        <v>0</v>
      </c>
      <c r="P12" s="74">
        <v>3</v>
      </c>
      <c r="Q12" s="74">
        <v>0</v>
      </c>
      <c r="R12" s="74">
        <v>0</v>
      </c>
      <c r="S12" s="74">
        <v>0</v>
      </c>
      <c r="T12" s="30"/>
    </row>
    <row r="13" spans="1:20" s="5" customFormat="1" ht="15" customHeight="1">
      <c r="A13" s="20" t="s">
        <v>528</v>
      </c>
      <c r="B13" s="409">
        <v>11</v>
      </c>
      <c r="C13" s="409">
        <v>11</v>
      </c>
      <c r="D13" s="409">
        <v>20</v>
      </c>
      <c r="E13" s="66">
        <v>10.784313725490197</v>
      </c>
      <c r="F13" s="66">
        <v>10.476190476190476</v>
      </c>
      <c r="G13" s="66">
        <v>16.9</v>
      </c>
      <c r="H13" s="74">
        <v>6</v>
      </c>
      <c r="I13" s="74">
        <v>9</v>
      </c>
      <c r="J13" s="74">
        <v>7</v>
      </c>
      <c r="K13" s="74">
        <v>5</v>
      </c>
      <c r="L13" s="74">
        <v>2</v>
      </c>
      <c r="M13" s="74">
        <v>4</v>
      </c>
      <c r="N13" s="74">
        <v>2</v>
      </c>
      <c r="O13" s="74">
        <v>1</v>
      </c>
      <c r="P13" s="74">
        <v>3</v>
      </c>
      <c r="Q13" s="74">
        <v>0</v>
      </c>
      <c r="R13" s="74">
        <v>1</v>
      </c>
      <c r="S13" s="74">
        <v>1</v>
      </c>
      <c r="T13" s="30"/>
    </row>
    <row r="14" spans="1:20" s="5" customFormat="1" ht="15" customHeight="1">
      <c r="A14" s="20" t="s">
        <v>471</v>
      </c>
      <c r="B14" s="409">
        <v>17</v>
      </c>
      <c r="C14" s="409">
        <v>19</v>
      </c>
      <c r="D14" s="409">
        <v>13</v>
      </c>
      <c r="E14" s="66">
        <v>16.666666666666664</v>
      </c>
      <c r="F14" s="66">
        <v>18.269230769230766</v>
      </c>
      <c r="G14" s="66">
        <v>10.9</v>
      </c>
      <c r="H14" s="74">
        <v>4</v>
      </c>
      <c r="I14" s="74">
        <v>7</v>
      </c>
      <c r="J14" s="74">
        <v>8</v>
      </c>
      <c r="K14" s="74">
        <v>4</v>
      </c>
      <c r="L14" s="74">
        <v>1</v>
      </c>
      <c r="M14" s="74">
        <v>2</v>
      </c>
      <c r="N14" s="74">
        <v>1</v>
      </c>
      <c r="O14" s="74">
        <v>1</v>
      </c>
      <c r="P14" s="74">
        <v>1</v>
      </c>
      <c r="Q14" s="74">
        <v>2</v>
      </c>
      <c r="R14" s="74">
        <v>2</v>
      </c>
      <c r="S14" s="74">
        <v>2</v>
      </c>
      <c r="T14" s="30"/>
    </row>
    <row r="15" spans="1:20" s="5" customFormat="1" ht="15" customHeight="1">
      <c r="A15" s="20" t="s">
        <v>529</v>
      </c>
      <c r="B15" s="409">
        <v>6</v>
      </c>
      <c r="C15" s="409">
        <v>16</v>
      </c>
      <c r="D15" s="409">
        <v>17</v>
      </c>
      <c r="E15" s="66">
        <v>4.545454545454546</v>
      </c>
      <c r="F15" s="66">
        <v>12.903225806451612</v>
      </c>
      <c r="G15" s="66">
        <v>14.7</v>
      </c>
      <c r="H15" s="74">
        <v>9</v>
      </c>
      <c r="I15" s="74">
        <v>6</v>
      </c>
      <c r="J15" s="74">
        <v>4</v>
      </c>
      <c r="K15" s="74">
        <v>2</v>
      </c>
      <c r="L15" s="74">
        <v>3</v>
      </c>
      <c r="M15" s="74">
        <v>5</v>
      </c>
      <c r="N15" s="74">
        <v>2</v>
      </c>
      <c r="O15" s="74">
        <v>1</v>
      </c>
      <c r="P15" s="74">
        <v>4</v>
      </c>
      <c r="Q15" s="74">
        <v>0</v>
      </c>
      <c r="R15" s="74">
        <v>3</v>
      </c>
      <c r="S15" s="74">
        <v>0</v>
      </c>
      <c r="T15" s="30"/>
    </row>
    <row r="16" spans="1:20" s="5" customFormat="1" ht="15" customHeight="1">
      <c r="A16" s="20" t="s">
        <v>472</v>
      </c>
      <c r="B16" s="409">
        <v>29</v>
      </c>
      <c r="C16" s="409">
        <v>27</v>
      </c>
      <c r="D16" s="409">
        <v>15</v>
      </c>
      <c r="E16" s="66">
        <v>16.95906432748538</v>
      </c>
      <c r="F16" s="66">
        <v>16.265060240963855</v>
      </c>
      <c r="G16" s="66">
        <v>9</v>
      </c>
      <c r="H16" s="74">
        <v>3</v>
      </c>
      <c r="I16" s="74">
        <v>2</v>
      </c>
      <c r="J16" s="74">
        <v>6</v>
      </c>
      <c r="K16" s="74">
        <v>5</v>
      </c>
      <c r="L16" s="74">
        <v>5</v>
      </c>
      <c r="M16" s="74">
        <v>5</v>
      </c>
      <c r="N16" s="74">
        <v>4</v>
      </c>
      <c r="O16" s="74">
        <v>2</v>
      </c>
      <c r="P16" s="74">
        <v>2</v>
      </c>
      <c r="Q16" s="74">
        <v>3</v>
      </c>
      <c r="R16" s="74">
        <v>5</v>
      </c>
      <c r="S16" s="74">
        <v>1</v>
      </c>
      <c r="T16" s="30"/>
    </row>
    <row r="17" spans="1:20" s="5" customFormat="1" ht="15" customHeight="1">
      <c r="A17" s="20" t="s">
        <v>473</v>
      </c>
      <c r="B17" s="409">
        <v>10</v>
      </c>
      <c r="C17" s="409">
        <v>14</v>
      </c>
      <c r="D17" s="409">
        <v>14</v>
      </c>
      <c r="E17" s="66">
        <v>12.345679012345679</v>
      </c>
      <c r="F17" s="66">
        <v>17.28395061728395</v>
      </c>
      <c r="G17" s="66">
        <v>13.9</v>
      </c>
      <c r="H17" s="74">
        <v>1</v>
      </c>
      <c r="I17" s="74">
        <v>1</v>
      </c>
      <c r="J17" s="74">
        <v>2</v>
      </c>
      <c r="K17" s="74">
        <v>1</v>
      </c>
      <c r="L17" s="74">
        <v>0</v>
      </c>
      <c r="M17" s="74">
        <v>3</v>
      </c>
      <c r="N17" s="74">
        <v>2</v>
      </c>
      <c r="O17" s="74">
        <v>1</v>
      </c>
      <c r="P17" s="74">
        <v>1</v>
      </c>
      <c r="Q17" s="74">
        <v>1</v>
      </c>
      <c r="R17" s="74">
        <v>3</v>
      </c>
      <c r="S17" s="74">
        <v>1</v>
      </c>
      <c r="T17" s="30"/>
    </row>
    <row r="18" spans="1:20" s="5" customFormat="1" ht="15" customHeight="1">
      <c r="A18" s="20" t="s">
        <v>530</v>
      </c>
      <c r="B18" s="409">
        <v>22</v>
      </c>
      <c r="C18" s="409">
        <v>41</v>
      </c>
      <c r="D18" s="409">
        <v>63</v>
      </c>
      <c r="E18" s="66">
        <v>11.224489795918368</v>
      </c>
      <c r="F18" s="66">
        <v>20.2970297029703</v>
      </c>
      <c r="G18" s="66">
        <v>29.9</v>
      </c>
      <c r="H18" s="74">
        <v>11</v>
      </c>
      <c r="I18" s="74">
        <v>13</v>
      </c>
      <c r="J18" s="74">
        <v>9</v>
      </c>
      <c r="K18" s="74">
        <v>10</v>
      </c>
      <c r="L18" s="74">
        <v>5</v>
      </c>
      <c r="M18" s="74">
        <v>3</v>
      </c>
      <c r="N18" s="74">
        <v>3</v>
      </c>
      <c r="O18" s="74">
        <v>3</v>
      </c>
      <c r="P18" s="74">
        <v>8</v>
      </c>
      <c r="Q18" s="74">
        <v>1</v>
      </c>
      <c r="R18" s="74">
        <v>5</v>
      </c>
      <c r="S18" s="74">
        <v>7</v>
      </c>
      <c r="T18" s="30"/>
    </row>
    <row r="19" spans="1:20" s="5" customFormat="1" ht="19.5" customHeight="1">
      <c r="A19" s="21" t="s">
        <v>474</v>
      </c>
      <c r="B19" s="410">
        <v>11</v>
      </c>
      <c r="C19" s="410">
        <v>28</v>
      </c>
      <c r="D19" s="410">
        <v>26</v>
      </c>
      <c r="E19" s="68">
        <v>4.280155642023346</v>
      </c>
      <c r="F19" s="68">
        <v>10.526315789473683</v>
      </c>
      <c r="G19" s="68">
        <v>9.5</v>
      </c>
      <c r="H19" s="76">
        <v>13</v>
      </c>
      <c r="I19" s="76">
        <v>9</v>
      </c>
      <c r="J19" s="76">
        <v>6</v>
      </c>
      <c r="K19" s="76">
        <v>5</v>
      </c>
      <c r="L19" s="76">
        <v>4</v>
      </c>
      <c r="M19" s="76">
        <v>11</v>
      </c>
      <c r="N19" s="76">
        <v>3</v>
      </c>
      <c r="O19" s="76">
        <v>5</v>
      </c>
      <c r="P19" s="76">
        <v>5</v>
      </c>
      <c r="Q19" s="76">
        <v>0</v>
      </c>
      <c r="R19" s="76">
        <v>4</v>
      </c>
      <c r="S19" s="76">
        <v>1</v>
      </c>
      <c r="T19" s="30"/>
    </row>
    <row r="20" spans="1:20" s="5" customFormat="1" ht="15" customHeight="1">
      <c r="A20" s="20" t="s">
        <v>531</v>
      </c>
      <c r="B20" s="409">
        <v>3</v>
      </c>
      <c r="C20" s="409">
        <v>11</v>
      </c>
      <c r="D20" s="409">
        <v>9</v>
      </c>
      <c r="E20" s="66">
        <v>2.608695652173913</v>
      </c>
      <c r="F20" s="66">
        <v>8.870967741935484</v>
      </c>
      <c r="G20" s="66">
        <v>6.7</v>
      </c>
      <c r="H20" s="74">
        <v>5</v>
      </c>
      <c r="I20" s="74">
        <v>4</v>
      </c>
      <c r="J20" s="74">
        <v>2</v>
      </c>
      <c r="K20" s="74">
        <v>3</v>
      </c>
      <c r="L20" s="74">
        <v>1</v>
      </c>
      <c r="M20" s="74">
        <v>7</v>
      </c>
      <c r="N20" s="74">
        <v>0</v>
      </c>
      <c r="O20" s="74">
        <v>2</v>
      </c>
      <c r="P20" s="74">
        <v>1</v>
      </c>
      <c r="Q20" s="74">
        <v>0</v>
      </c>
      <c r="R20" s="74">
        <v>2</v>
      </c>
      <c r="S20" s="74">
        <v>0</v>
      </c>
      <c r="T20" s="30"/>
    </row>
    <row r="21" spans="1:20" s="5" customFormat="1" ht="15" customHeight="1">
      <c r="A21" s="20" t="s">
        <v>475</v>
      </c>
      <c r="B21" s="74">
        <v>4</v>
      </c>
      <c r="C21" s="74">
        <v>2</v>
      </c>
      <c r="D21" s="74">
        <v>3</v>
      </c>
      <c r="E21" s="66">
        <v>10.526315789473683</v>
      </c>
      <c r="F21" s="66">
        <v>5.263157894736842</v>
      </c>
      <c r="G21" s="66">
        <v>7.9</v>
      </c>
      <c r="H21" s="74">
        <v>0</v>
      </c>
      <c r="I21" s="74">
        <v>1</v>
      </c>
      <c r="J21" s="74">
        <v>0</v>
      </c>
      <c r="K21" s="74"/>
      <c r="L21" s="74">
        <v>0</v>
      </c>
      <c r="M21" s="74">
        <v>1</v>
      </c>
      <c r="N21" s="74">
        <v>2</v>
      </c>
      <c r="O21" s="74">
        <v>1</v>
      </c>
      <c r="P21" s="74">
        <v>1</v>
      </c>
      <c r="Q21" s="74">
        <v>0</v>
      </c>
      <c r="R21" s="74">
        <v>0</v>
      </c>
      <c r="S21" s="74">
        <v>0</v>
      </c>
      <c r="T21" s="30"/>
    </row>
    <row r="22" spans="1:20" s="5" customFormat="1" ht="15" customHeight="1">
      <c r="A22" s="20" t="s">
        <v>532</v>
      </c>
      <c r="B22" s="411">
        <v>4</v>
      </c>
      <c r="C22" s="411">
        <v>15</v>
      </c>
      <c r="D22" s="411">
        <v>14</v>
      </c>
      <c r="E22" s="412">
        <v>3.8461538461538463</v>
      </c>
      <c r="F22" s="412">
        <v>14.423076923076922</v>
      </c>
      <c r="G22" s="412">
        <v>13.9</v>
      </c>
      <c r="H22" s="411">
        <v>8</v>
      </c>
      <c r="I22" s="411">
        <v>4</v>
      </c>
      <c r="J22" s="411">
        <v>4</v>
      </c>
      <c r="K22" s="411">
        <v>2</v>
      </c>
      <c r="L22" s="411">
        <v>3</v>
      </c>
      <c r="M22" s="411">
        <v>3</v>
      </c>
      <c r="N22" s="411">
        <v>1</v>
      </c>
      <c r="O22" s="411">
        <v>2</v>
      </c>
      <c r="P22" s="411">
        <v>3</v>
      </c>
      <c r="Q22" s="411">
        <v>0</v>
      </c>
      <c r="R22" s="411">
        <v>2</v>
      </c>
      <c r="S22" s="411">
        <v>1</v>
      </c>
      <c r="T22" s="30"/>
    </row>
    <row r="23" spans="1:20" s="5" customFormat="1" ht="19.5" customHeight="1">
      <c r="A23" s="22" t="s">
        <v>533</v>
      </c>
      <c r="B23" s="77">
        <v>153</v>
      </c>
      <c r="C23" s="77">
        <v>223</v>
      </c>
      <c r="D23" s="77">
        <v>230</v>
      </c>
      <c r="E23" s="78">
        <v>9.574468085106384</v>
      </c>
      <c r="F23" s="78">
        <v>13.706207744314689</v>
      </c>
      <c r="G23" s="78">
        <v>13.5</v>
      </c>
      <c r="H23" s="77">
        <v>69</v>
      </c>
      <c r="I23" s="77">
        <v>69</v>
      </c>
      <c r="J23" s="77">
        <v>64</v>
      </c>
      <c r="K23" s="77">
        <v>49</v>
      </c>
      <c r="L23" s="77">
        <v>32</v>
      </c>
      <c r="M23" s="77">
        <v>44</v>
      </c>
      <c r="N23" s="77">
        <v>25</v>
      </c>
      <c r="O23" s="77">
        <v>24</v>
      </c>
      <c r="P23" s="77">
        <v>40</v>
      </c>
      <c r="Q23" s="77">
        <v>10</v>
      </c>
      <c r="R23" s="77">
        <v>31</v>
      </c>
      <c r="S23" s="77">
        <v>16</v>
      </c>
      <c r="T23" s="30"/>
    </row>
    <row r="24" spans="1:20" s="5" customFormat="1" ht="19.5" customHeight="1">
      <c r="A24" s="23" t="s">
        <v>478</v>
      </c>
      <c r="B24" s="85"/>
      <c r="C24" s="85"/>
      <c r="D24" s="85"/>
      <c r="G24" s="114"/>
      <c r="J24" s="85"/>
      <c r="M24" s="85"/>
      <c r="P24" s="85"/>
      <c r="S24" s="85"/>
      <c r="T24" s="30"/>
    </row>
    <row r="25" spans="1:20" s="5" customFormat="1" ht="15" customHeight="1">
      <c r="A25" s="20" t="s">
        <v>534</v>
      </c>
      <c r="B25" s="409">
        <v>46</v>
      </c>
      <c r="C25" s="409">
        <v>53</v>
      </c>
      <c r="D25" s="409">
        <v>41</v>
      </c>
      <c r="E25" s="66">
        <v>9.163346613545817</v>
      </c>
      <c r="F25" s="66">
        <v>10.816326530612246</v>
      </c>
      <c r="G25" s="66">
        <v>8.1</v>
      </c>
      <c r="H25" s="74">
        <v>11</v>
      </c>
      <c r="I25" s="74">
        <v>12</v>
      </c>
      <c r="J25" s="74">
        <v>12</v>
      </c>
      <c r="K25" s="74">
        <v>13</v>
      </c>
      <c r="L25" s="74">
        <v>7</v>
      </c>
      <c r="M25" s="74">
        <v>12</v>
      </c>
      <c r="N25" s="74">
        <v>6</v>
      </c>
      <c r="O25" s="74">
        <v>6</v>
      </c>
      <c r="P25" s="74">
        <v>9</v>
      </c>
      <c r="Q25" s="74">
        <v>5</v>
      </c>
      <c r="R25" s="74">
        <v>9</v>
      </c>
      <c r="S25" s="74">
        <v>2</v>
      </c>
      <c r="T25" s="30"/>
    </row>
    <row r="26" spans="1:20" s="5" customFormat="1" ht="15" customHeight="1">
      <c r="A26" s="20" t="s">
        <v>535</v>
      </c>
      <c r="B26" s="409"/>
      <c r="C26" s="409"/>
      <c r="D26" s="409"/>
      <c r="E26" s="66"/>
      <c r="F26" s="66"/>
      <c r="G26" s="66"/>
      <c r="H26" s="74"/>
      <c r="I26" s="74"/>
      <c r="J26" s="74"/>
      <c r="K26" s="74"/>
      <c r="L26" s="74"/>
      <c r="M26" s="74"/>
      <c r="N26" s="74"/>
      <c r="O26" s="74"/>
      <c r="P26" s="74"/>
      <c r="Q26" s="74"/>
      <c r="R26" s="74"/>
      <c r="S26" s="74"/>
      <c r="T26" s="30"/>
    </row>
    <row r="27" spans="1:20" s="5" customFormat="1" ht="15" customHeight="1">
      <c r="A27" s="24" t="s">
        <v>479</v>
      </c>
      <c r="B27" s="409">
        <v>20</v>
      </c>
      <c r="C27" s="409">
        <v>32</v>
      </c>
      <c r="D27" s="409">
        <v>17</v>
      </c>
      <c r="E27" s="66">
        <v>12.82051282051282</v>
      </c>
      <c r="F27" s="66">
        <v>20.77922077922078</v>
      </c>
      <c r="G27" s="66">
        <v>9.3</v>
      </c>
      <c r="H27" s="74">
        <v>7</v>
      </c>
      <c r="I27" s="74">
        <v>6</v>
      </c>
      <c r="J27" s="74">
        <v>5</v>
      </c>
      <c r="K27" s="74">
        <v>1</v>
      </c>
      <c r="L27" s="74">
        <v>1</v>
      </c>
      <c r="M27" s="74">
        <v>6</v>
      </c>
      <c r="N27" s="74">
        <v>4</v>
      </c>
      <c r="O27" s="74">
        <v>4</v>
      </c>
      <c r="P27" s="74">
        <v>4</v>
      </c>
      <c r="Q27" s="74">
        <v>2</v>
      </c>
      <c r="R27" s="74">
        <v>3</v>
      </c>
      <c r="S27" s="74">
        <v>0</v>
      </c>
      <c r="T27" s="30"/>
    </row>
    <row r="28" spans="1:20" s="5" customFormat="1" ht="15" customHeight="1">
      <c r="A28" s="24" t="s">
        <v>480</v>
      </c>
      <c r="B28" s="409">
        <v>8</v>
      </c>
      <c r="C28" s="409">
        <v>25</v>
      </c>
      <c r="D28" s="409">
        <v>23</v>
      </c>
      <c r="E28" s="66">
        <v>4.9079754601226995</v>
      </c>
      <c r="F28" s="66">
        <v>14.97005988023952</v>
      </c>
      <c r="G28" s="66">
        <v>15.2</v>
      </c>
      <c r="H28" s="74">
        <v>9</v>
      </c>
      <c r="I28" s="74">
        <v>8</v>
      </c>
      <c r="J28" s="74">
        <v>5</v>
      </c>
      <c r="K28" s="74">
        <v>4</v>
      </c>
      <c r="L28" s="74">
        <v>2</v>
      </c>
      <c r="M28" s="74">
        <v>4</v>
      </c>
      <c r="N28" s="74">
        <v>2</v>
      </c>
      <c r="O28" s="74">
        <v>2</v>
      </c>
      <c r="P28" s="74">
        <v>4</v>
      </c>
      <c r="Q28" s="74">
        <v>0</v>
      </c>
      <c r="R28" s="74">
        <v>5</v>
      </c>
      <c r="S28" s="74">
        <v>1</v>
      </c>
      <c r="T28" s="30"/>
    </row>
    <row r="29" spans="1:20" s="5" customFormat="1" ht="15" customHeight="1">
      <c r="A29" s="24" t="s">
        <v>481</v>
      </c>
      <c r="B29" s="409">
        <v>14</v>
      </c>
      <c r="C29" s="409">
        <v>35</v>
      </c>
      <c r="D29" s="409">
        <v>42</v>
      </c>
      <c r="E29" s="66">
        <v>7.608695652173914</v>
      </c>
      <c r="F29" s="66">
        <v>13.059701492537313</v>
      </c>
      <c r="G29" s="66">
        <v>14.9</v>
      </c>
      <c r="H29" s="74">
        <v>6</v>
      </c>
      <c r="I29" s="74">
        <v>9</v>
      </c>
      <c r="J29" s="74">
        <v>10</v>
      </c>
      <c r="K29" s="74">
        <v>9</v>
      </c>
      <c r="L29" s="74">
        <v>10</v>
      </c>
      <c r="M29" s="74">
        <v>7</v>
      </c>
      <c r="N29" s="74">
        <v>2</v>
      </c>
      <c r="O29" s="74">
        <v>2</v>
      </c>
      <c r="P29" s="74">
        <v>6</v>
      </c>
      <c r="Q29" s="74">
        <v>0</v>
      </c>
      <c r="R29" s="74">
        <v>3</v>
      </c>
      <c r="S29" s="74">
        <v>4</v>
      </c>
      <c r="T29" s="30"/>
    </row>
    <row r="30" spans="1:20" s="5" customFormat="1" ht="15" customHeight="1">
      <c r="A30" s="24" t="s">
        <v>482</v>
      </c>
      <c r="B30" s="409">
        <v>65</v>
      </c>
      <c r="C30" s="409">
        <v>78</v>
      </c>
      <c r="D30" s="409">
        <v>107</v>
      </c>
      <c r="E30" s="66">
        <v>10.961214165261383</v>
      </c>
      <c r="F30" s="66">
        <v>14.233576642335766</v>
      </c>
      <c r="G30" s="66">
        <v>18.4</v>
      </c>
      <c r="H30" s="74">
        <v>36</v>
      </c>
      <c r="I30" s="74">
        <v>34</v>
      </c>
      <c r="J30" s="74">
        <v>32</v>
      </c>
      <c r="K30" s="74">
        <v>22</v>
      </c>
      <c r="L30" s="74">
        <v>12</v>
      </c>
      <c r="M30" s="74">
        <v>15</v>
      </c>
      <c r="N30" s="74">
        <v>11</v>
      </c>
      <c r="O30" s="74">
        <v>10</v>
      </c>
      <c r="P30" s="74">
        <v>17</v>
      </c>
      <c r="Q30" s="74">
        <v>3</v>
      </c>
      <c r="R30" s="74">
        <v>11</v>
      </c>
      <c r="S30" s="74">
        <v>9</v>
      </c>
      <c r="T30" s="30"/>
    </row>
    <row r="31" spans="1:20" s="5" customFormat="1" ht="19.5" customHeight="1">
      <c r="A31" s="22" t="s">
        <v>533</v>
      </c>
      <c r="B31" s="77">
        <v>153</v>
      </c>
      <c r="C31" s="77">
        <v>223</v>
      </c>
      <c r="D31" s="77">
        <v>230</v>
      </c>
      <c r="E31" s="78">
        <v>9.574468085106384</v>
      </c>
      <c r="F31" s="78">
        <v>13.706207744314689</v>
      </c>
      <c r="G31" s="78">
        <v>13.5</v>
      </c>
      <c r="H31" s="77">
        <v>69</v>
      </c>
      <c r="I31" s="77">
        <v>69</v>
      </c>
      <c r="J31" s="77">
        <v>64</v>
      </c>
      <c r="K31" s="77">
        <v>49</v>
      </c>
      <c r="L31" s="77">
        <v>32</v>
      </c>
      <c r="M31" s="77">
        <v>44</v>
      </c>
      <c r="N31" s="77">
        <v>25</v>
      </c>
      <c r="O31" s="77">
        <v>24</v>
      </c>
      <c r="P31" s="77">
        <v>40</v>
      </c>
      <c r="Q31" s="77">
        <v>10</v>
      </c>
      <c r="R31" s="77">
        <v>31</v>
      </c>
      <c r="S31" s="77">
        <v>16</v>
      </c>
      <c r="T31" s="30"/>
    </row>
    <row r="32" spans="1:4" ht="12.75">
      <c r="A32" s="1" t="s">
        <v>58</v>
      </c>
      <c r="B32" s="7"/>
      <c r="C32" s="7"/>
      <c r="D32" s="7"/>
    </row>
    <row r="34" spans="2:19" ht="12.75">
      <c r="B34" s="31"/>
      <c r="C34" s="31"/>
      <c r="D34" s="31"/>
      <c r="E34" s="31"/>
      <c r="F34" s="31"/>
      <c r="G34" s="31"/>
      <c r="H34" s="31"/>
      <c r="I34" s="31"/>
      <c r="J34" s="31"/>
      <c r="K34" s="31"/>
      <c r="L34" s="31"/>
      <c r="M34" s="31"/>
      <c r="N34" s="31"/>
      <c r="O34" s="31"/>
      <c r="P34" s="31"/>
      <c r="Q34" s="31"/>
      <c r="R34" s="31"/>
      <c r="S34" s="31"/>
    </row>
    <row r="35" spans="2:19" ht="12.75">
      <c r="B35" s="31"/>
      <c r="C35" s="31"/>
      <c r="D35" s="31"/>
      <c r="E35" s="31"/>
      <c r="F35" s="31"/>
      <c r="G35" s="31"/>
      <c r="H35" s="31"/>
      <c r="I35" s="31"/>
      <c r="J35" s="31"/>
      <c r="K35" s="31"/>
      <c r="L35" s="31"/>
      <c r="M35" s="31"/>
      <c r="N35" s="31"/>
      <c r="O35" s="31"/>
      <c r="P35" s="31"/>
      <c r="Q35" s="31"/>
      <c r="R35" s="31"/>
      <c r="S35" s="31"/>
    </row>
    <row r="37" ht="12.75">
      <c r="F37" s="240"/>
    </row>
  </sheetData>
  <mergeCells count="11">
    <mergeCell ref="N6:P6"/>
    <mergeCell ref="Q6:S6"/>
    <mergeCell ref="R3:S3"/>
    <mergeCell ref="A2:I2"/>
    <mergeCell ref="B5:G5"/>
    <mergeCell ref="B6:D6"/>
    <mergeCell ref="E6:G6"/>
    <mergeCell ref="A3:L3"/>
    <mergeCell ref="H5:S5"/>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0" r:id="rId1"/>
  <headerFooter alignWithMargins="0">
    <oddFooter>&amp;L&amp;"Myriad Pro,Semibold"&amp;8CNMV. &amp;"Myriad Pro,Normal"Informe Anual  de Gobierno Corporativo</oddFooter>
  </headerFooter>
</worksheet>
</file>

<file path=xl/worksheets/sheet24.xml><?xml version="1.0" encoding="utf-8"?>
<worksheet xmlns="http://schemas.openxmlformats.org/spreadsheetml/2006/main" xmlns:r="http://schemas.openxmlformats.org/officeDocument/2006/relationships">
  <sheetPr codeName="Hoja23"/>
  <dimension ref="A1:P37"/>
  <sheetViews>
    <sheetView showGridLines="0" workbookViewId="0" topLeftCell="A1">
      <selection activeCell="A1" sqref="A1"/>
    </sheetView>
  </sheetViews>
  <sheetFormatPr defaultColWidth="11.421875" defaultRowHeight="12.75"/>
  <cols>
    <col min="1" max="1" width="50.140625" style="1" customWidth="1"/>
    <col min="2" max="16" width="7.7109375" style="1" customWidth="1"/>
    <col min="17" max="16384" width="11.421875" style="1" customWidth="1"/>
  </cols>
  <sheetData>
    <row r="1" spans="4:6" ht="11.25">
      <c r="D1" s="39"/>
      <c r="E1" s="39"/>
      <c r="F1" s="39"/>
    </row>
    <row r="2" ht="30" customHeight="1"/>
    <row r="3" spans="1:11" s="10" customFormat="1" ht="15.75">
      <c r="A3" s="542"/>
      <c r="B3" s="542"/>
      <c r="C3" s="542"/>
      <c r="D3" s="542"/>
      <c r="E3" s="542"/>
      <c r="F3" s="542"/>
      <c r="G3" s="542"/>
      <c r="H3" s="542"/>
      <c r="I3" s="471"/>
      <c r="J3" s="471"/>
      <c r="K3" s="471"/>
    </row>
    <row r="4" spans="1:16" s="10" customFormat="1" ht="23.25" customHeight="1">
      <c r="A4" s="543" t="s">
        <v>213</v>
      </c>
      <c r="B4" s="543"/>
      <c r="C4" s="543"/>
      <c r="D4" s="543"/>
      <c r="E4" s="543"/>
      <c r="F4" s="543"/>
      <c r="G4" s="543"/>
      <c r="H4" s="543"/>
      <c r="I4" s="543"/>
      <c r="J4" s="543"/>
      <c r="K4" s="543"/>
      <c r="L4" s="12"/>
      <c r="M4" s="12"/>
      <c r="N4" s="12"/>
      <c r="O4" s="12"/>
      <c r="P4" s="26" t="s">
        <v>214</v>
      </c>
    </row>
    <row r="6" spans="1:16" ht="44.25" customHeight="1">
      <c r="A6" s="241"/>
      <c r="B6" s="544" t="s">
        <v>215</v>
      </c>
      <c r="C6" s="544"/>
      <c r="D6" s="544"/>
      <c r="E6" s="544" t="s">
        <v>216</v>
      </c>
      <c r="F6" s="544"/>
      <c r="G6" s="544"/>
      <c r="H6" s="544" t="s">
        <v>217</v>
      </c>
      <c r="I6" s="544"/>
      <c r="J6" s="544"/>
      <c r="K6" s="544" t="s">
        <v>218</v>
      </c>
      <c r="L6" s="544"/>
      <c r="M6" s="544"/>
      <c r="N6" s="544" t="s">
        <v>219</v>
      </c>
      <c r="O6" s="544"/>
      <c r="P6" s="544"/>
    </row>
    <row r="7" spans="1:16" ht="15" customHeight="1">
      <c r="A7" s="242"/>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row>
    <row r="8" spans="1:16" ht="26.25" customHeight="1">
      <c r="A8" s="243" t="s">
        <v>220</v>
      </c>
      <c r="B8" s="369">
        <v>238</v>
      </c>
      <c r="C8" s="369">
        <v>255</v>
      </c>
      <c r="D8" s="369">
        <v>258</v>
      </c>
      <c r="E8" s="369"/>
      <c r="F8" s="369">
        <v>1</v>
      </c>
      <c r="G8" s="369">
        <v>3</v>
      </c>
      <c r="H8" s="369"/>
      <c r="I8" s="369"/>
      <c r="J8" s="369"/>
      <c r="K8" s="369"/>
      <c r="L8" s="369"/>
      <c r="M8" s="369"/>
      <c r="N8" s="369"/>
      <c r="O8" s="369"/>
      <c r="P8" s="369"/>
    </row>
    <row r="9" spans="1:16" ht="26.25" customHeight="1">
      <c r="A9" s="244" t="s">
        <v>221</v>
      </c>
      <c r="B9" s="367">
        <v>591</v>
      </c>
      <c r="C9" s="367">
        <v>546</v>
      </c>
      <c r="D9" s="367">
        <v>560</v>
      </c>
      <c r="E9" s="367">
        <v>34</v>
      </c>
      <c r="F9" s="367">
        <v>44</v>
      </c>
      <c r="G9" s="367">
        <v>41</v>
      </c>
      <c r="H9" s="367">
        <v>6</v>
      </c>
      <c r="I9" s="367">
        <v>10</v>
      </c>
      <c r="J9" s="367">
        <v>10</v>
      </c>
      <c r="K9" s="367">
        <v>2</v>
      </c>
      <c r="L9" s="367">
        <v>3</v>
      </c>
      <c r="M9" s="367">
        <v>3</v>
      </c>
      <c r="N9" s="367">
        <v>1</v>
      </c>
      <c r="O9" s="367">
        <v>2</v>
      </c>
      <c r="P9" s="367">
        <v>2</v>
      </c>
    </row>
    <row r="10" spans="1:16" ht="26.25" customHeight="1">
      <c r="A10" s="244" t="s">
        <v>222</v>
      </c>
      <c r="B10" s="367">
        <v>402</v>
      </c>
      <c r="C10" s="367">
        <v>371</v>
      </c>
      <c r="D10" s="367">
        <v>387</v>
      </c>
      <c r="E10" s="367">
        <v>21</v>
      </c>
      <c r="F10" s="367">
        <v>28</v>
      </c>
      <c r="G10" s="367">
        <v>24</v>
      </c>
      <c r="H10" s="367">
        <v>5</v>
      </c>
      <c r="I10" s="367">
        <v>4</v>
      </c>
      <c r="J10" s="367">
        <v>4</v>
      </c>
      <c r="K10" s="367">
        <v>1</v>
      </c>
      <c r="L10" s="367">
        <v>2</v>
      </c>
      <c r="M10" s="367"/>
      <c r="N10" s="367">
        <v>1</v>
      </c>
      <c r="O10" s="367"/>
      <c r="P10" s="367"/>
    </row>
    <row r="11" spans="1:16" ht="26.25" customHeight="1">
      <c r="A11" s="244" t="s">
        <v>223</v>
      </c>
      <c r="B11" s="367">
        <v>78</v>
      </c>
      <c r="C11" s="367">
        <v>74</v>
      </c>
      <c r="D11" s="367">
        <v>75</v>
      </c>
      <c r="E11" s="367"/>
      <c r="F11" s="367"/>
      <c r="G11" s="367"/>
      <c r="H11" s="367"/>
      <c r="I11" s="367"/>
      <c r="J11" s="367"/>
      <c r="K11" s="367"/>
      <c r="L11" s="367"/>
      <c r="M11" s="367"/>
      <c r="N11" s="367"/>
      <c r="O11" s="367"/>
      <c r="P11" s="367"/>
    </row>
    <row r="12" spans="1:16" ht="26.25" customHeight="1">
      <c r="A12" s="244" t="s">
        <v>224</v>
      </c>
      <c r="B12" s="367"/>
      <c r="C12" s="367"/>
      <c r="D12" s="367"/>
      <c r="E12" s="367">
        <v>12</v>
      </c>
      <c r="F12" s="367">
        <v>13</v>
      </c>
      <c r="G12" s="367">
        <v>22</v>
      </c>
      <c r="H12" s="367">
        <v>6</v>
      </c>
      <c r="I12" s="367">
        <v>7</v>
      </c>
      <c r="J12" s="367">
        <v>6</v>
      </c>
      <c r="K12" s="367"/>
      <c r="L12" s="367"/>
      <c r="M12" s="367">
        <v>3</v>
      </c>
      <c r="N12" s="367">
        <v>1</v>
      </c>
      <c r="O12" s="367">
        <v>1</v>
      </c>
      <c r="P12" s="367"/>
    </row>
    <row r="13" spans="1:16" ht="26.25" customHeight="1">
      <c r="A13" s="244" t="s">
        <v>225</v>
      </c>
      <c r="B13" s="367"/>
      <c r="C13" s="367"/>
      <c r="D13" s="367"/>
      <c r="E13" s="367">
        <v>7</v>
      </c>
      <c r="F13" s="367">
        <v>11</v>
      </c>
      <c r="G13" s="367">
        <v>16</v>
      </c>
      <c r="H13" s="367">
        <v>3</v>
      </c>
      <c r="I13" s="367">
        <v>4</v>
      </c>
      <c r="J13" s="367">
        <v>6</v>
      </c>
      <c r="K13" s="367">
        <v>1</v>
      </c>
      <c r="L13" s="367">
        <v>1</v>
      </c>
      <c r="M13" s="367">
        <v>3</v>
      </c>
      <c r="N13" s="367"/>
      <c r="O13" s="367">
        <v>1</v>
      </c>
      <c r="P13" s="367">
        <v>1</v>
      </c>
    </row>
    <row r="14" spans="1:16" ht="26.25" customHeight="1">
      <c r="A14" s="244" t="s">
        <v>226</v>
      </c>
      <c r="B14" s="367"/>
      <c r="C14" s="367"/>
      <c r="D14" s="367"/>
      <c r="E14" s="367">
        <v>3</v>
      </c>
      <c r="F14" s="367">
        <v>3</v>
      </c>
      <c r="G14" s="367">
        <v>3</v>
      </c>
      <c r="H14" s="367"/>
      <c r="I14" s="367"/>
      <c r="J14" s="367"/>
      <c r="K14" s="367"/>
      <c r="L14" s="367"/>
      <c r="M14" s="367">
        <v>1</v>
      </c>
      <c r="N14" s="367"/>
      <c r="O14" s="367"/>
      <c r="P14" s="367"/>
    </row>
    <row r="15" spans="1:16" ht="26.25" customHeight="1">
      <c r="A15" s="244" t="s">
        <v>227</v>
      </c>
      <c r="B15" s="367"/>
      <c r="C15" s="367"/>
      <c r="D15" s="367"/>
      <c r="E15" s="367">
        <v>10</v>
      </c>
      <c r="F15" s="367">
        <v>13</v>
      </c>
      <c r="G15" s="367">
        <v>14</v>
      </c>
      <c r="H15" s="367"/>
      <c r="I15" s="367">
        <v>1</v>
      </c>
      <c r="J15" s="367"/>
      <c r="K15" s="367"/>
      <c r="L15" s="367"/>
      <c r="M15" s="367"/>
      <c r="N15" s="367"/>
      <c r="O15" s="367"/>
      <c r="P15" s="367"/>
    </row>
    <row r="16" spans="1:16" ht="26.25" customHeight="1">
      <c r="A16" s="244" t="s">
        <v>228</v>
      </c>
      <c r="B16" s="367"/>
      <c r="C16" s="367"/>
      <c r="D16" s="367"/>
      <c r="E16" s="367">
        <v>5</v>
      </c>
      <c r="F16" s="367">
        <v>9</v>
      </c>
      <c r="G16" s="367">
        <v>11</v>
      </c>
      <c r="H16" s="367">
        <v>1</v>
      </c>
      <c r="I16" s="367"/>
      <c r="J16" s="367"/>
      <c r="K16" s="367"/>
      <c r="L16" s="367"/>
      <c r="M16" s="367"/>
      <c r="N16" s="367"/>
      <c r="O16" s="367"/>
      <c r="P16" s="367"/>
    </row>
    <row r="17" spans="1:16" ht="26.25" customHeight="1">
      <c r="A17" s="204" t="s">
        <v>229</v>
      </c>
      <c r="B17" s="367"/>
      <c r="C17" s="367"/>
      <c r="D17" s="367"/>
      <c r="E17" s="367">
        <v>2</v>
      </c>
      <c r="F17" s="367">
        <v>2</v>
      </c>
      <c r="G17" s="367">
        <v>2</v>
      </c>
      <c r="H17" s="367"/>
      <c r="I17" s="367"/>
      <c r="J17" s="367"/>
      <c r="K17" s="367"/>
      <c r="L17" s="367"/>
      <c r="M17" s="367"/>
      <c r="N17" s="367"/>
      <c r="O17" s="367"/>
      <c r="P17" s="367"/>
    </row>
    <row r="18" spans="1:16" ht="26.25" customHeight="1">
      <c r="A18" s="244" t="s">
        <v>230</v>
      </c>
      <c r="B18" s="367"/>
      <c r="C18" s="367"/>
      <c r="D18" s="367"/>
      <c r="E18" s="367">
        <v>1</v>
      </c>
      <c r="F18" s="367"/>
      <c r="G18" s="367"/>
      <c r="H18" s="367"/>
      <c r="I18" s="367">
        <v>1</v>
      </c>
      <c r="J18" s="367">
        <v>2</v>
      </c>
      <c r="K18" s="367"/>
      <c r="L18" s="367">
        <v>1</v>
      </c>
      <c r="M18" s="367">
        <v>2</v>
      </c>
      <c r="N18" s="367"/>
      <c r="O18" s="367"/>
      <c r="P18" s="367"/>
    </row>
    <row r="19" spans="1:16" ht="26.25" customHeight="1">
      <c r="A19" s="244" t="s">
        <v>273</v>
      </c>
      <c r="B19" s="367"/>
      <c r="C19" s="367"/>
      <c r="D19" s="367"/>
      <c r="E19" s="367"/>
      <c r="F19" s="367"/>
      <c r="G19" s="367"/>
      <c r="H19" s="367">
        <v>1</v>
      </c>
      <c r="I19" s="367"/>
      <c r="J19" s="367"/>
      <c r="K19" s="367"/>
      <c r="L19" s="367">
        <v>1</v>
      </c>
      <c r="M19" s="367"/>
      <c r="N19" s="367"/>
      <c r="O19" s="367"/>
      <c r="P19" s="367">
        <v>1</v>
      </c>
    </row>
    <row r="20" spans="1:16" ht="26.25" customHeight="1">
      <c r="A20" s="245" t="s">
        <v>274</v>
      </c>
      <c r="B20" s="370"/>
      <c r="C20" s="370"/>
      <c r="D20" s="370"/>
      <c r="E20" s="367">
        <v>1</v>
      </c>
      <c r="F20" s="370"/>
      <c r="G20" s="370"/>
      <c r="H20" s="370"/>
      <c r="I20" s="370"/>
      <c r="J20" s="370"/>
      <c r="K20" s="370"/>
      <c r="L20" s="370"/>
      <c r="M20" s="370"/>
      <c r="N20" s="370"/>
      <c r="O20" s="370"/>
      <c r="P20" s="370"/>
    </row>
    <row r="21" spans="1:16" s="5" customFormat="1" ht="26.25" customHeight="1">
      <c r="A21" s="455" t="s">
        <v>48</v>
      </c>
      <c r="B21" s="246">
        <v>1309</v>
      </c>
      <c r="C21" s="246">
        <v>1246</v>
      </c>
      <c r="D21" s="246">
        <v>1280</v>
      </c>
      <c r="E21" s="246">
        <v>96</v>
      </c>
      <c r="F21" s="246">
        <v>124</v>
      </c>
      <c r="G21" s="246">
        <v>136</v>
      </c>
      <c r="H21" s="246">
        <v>22</v>
      </c>
      <c r="I21" s="246">
        <v>27</v>
      </c>
      <c r="J21" s="246">
        <v>28</v>
      </c>
      <c r="K21" s="246">
        <v>4</v>
      </c>
      <c r="L21" s="246">
        <v>8</v>
      </c>
      <c r="M21" s="246">
        <v>12</v>
      </c>
      <c r="N21" s="246">
        <v>3</v>
      </c>
      <c r="O21" s="246">
        <v>4</v>
      </c>
      <c r="P21" s="246">
        <v>4</v>
      </c>
    </row>
    <row r="22" spans="1:16" s="5" customFormat="1" ht="26.25" customHeight="1">
      <c r="A22" s="455" t="s">
        <v>49</v>
      </c>
      <c r="B22" s="456">
        <v>91.28312412831241</v>
      </c>
      <c r="C22" s="456">
        <v>88.43151171043293</v>
      </c>
      <c r="D22" s="456">
        <v>87.67123287671232</v>
      </c>
      <c r="E22" s="456">
        <v>6.694560669456067</v>
      </c>
      <c r="F22" s="456">
        <v>8.800567778566359</v>
      </c>
      <c r="G22" s="456">
        <v>9.315068493150685</v>
      </c>
      <c r="H22" s="456">
        <v>1.5341701534170153</v>
      </c>
      <c r="I22" s="456">
        <v>1.9162526614620299</v>
      </c>
      <c r="J22" s="456">
        <v>1.9178082191780823</v>
      </c>
      <c r="K22" s="456">
        <v>0.2789400278940028</v>
      </c>
      <c r="L22" s="456">
        <v>0.5677785663591199</v>
      </c>
      <c r="M22" s="456">
        <v>0.821917808219178</v>
      </c>
      <c r="N22" s="456">
        <v>0.20920502092050208</v>
      </c>
      <c r="O22" s="456">
        <v>0.28388928317955997</v>
      </c>
      <c r="P22" s="456">
        <v>0.273972602739726</v>
      </c>
    </row>
    <row r="23" ht="11.25">
      <c r="A23" s="1" t="s">
        <v>58</v>
      </c>
    </row>
    <row r="25" ht="11.25">
      <c r="B25" s="31"/>
    </row>
    <row r="27" spans="2:4" ht="11.25">
      <c r="B27" s="51"/>
      <c r="C27" s="51"/>
      <c r="D27" s="31"/>
    </row>
    <row r="30" ht="11.25">
      <c r="G30" s="31"/>
    </row>
    <row r="35" ht="11.25">
      <c r="D35" s="31"/>
    </row>
    <row r="37" ht="11.25">
      <c r="F37" s="59"/>
    </row>
  </sheetData>
  <mergeCells count="7">
    <mergeCell ref="A3:K3"/>
    <mergeCell ref="A4:K4"/>
    <mergeCell ref="K6:M6"/>
    <mergeCell ref="N6:P6"/>
    <mergeCell ref="B6:D6"/>
    <mergeCell ref="E6:G6"/>
    <mergeCell ref="H6:J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5.xml><?xml version="1.0" encoding="utf-8"?>
<worksheet xmlns="http://schemas.openxmlformats.org/spreadsheetml/2006/main" xmlns:r="http://schemas.openxmlformats.org/officeDocument/2006/relationships">
  <sheetPr codeName="Hoja24"/>
  <dimension ref="A2:Q37"/>
  <sheetViews>
    <sheetView showGridLines="0" workbookViewId="0" topLeftCell="A1">
      <selection activeCell="A1" sqref="A1"/>
    </sheetView>
  </sheetViews>
  <sheetFormatPr defaultColWidth="11.421875" defaultRowHeight="12.75"/>
  <cols>
    <col min="1" max="1" width="44.421875" style="1" customWidth="1"/>
    <col min="2" max="16" width="7.7109375" style="1" customWidth="1"/>
    <col min="17" max="16384" width="11.421875" style="1" customWidth="1"/>
  </cols>
  <sheetData>
    <row r="2" spans="1:11" s="10" customFormat="1" ht="15.75">
      <c r="A2" s="471"/>
      <c r="B2" s="471"/>
      <c r="C2" s="471"/>
      <c r="D2" s="471"/>
      <c r="E2" s="471"/>
      <c r="F2" s="471"/>
      <c r="G2" s="471"/>
      <c r="H2" s="471"/>
      <c r="I2" s="471"/>
      <c r="J2" s="471"/>
      <c r="K2" s="471"/>
    </row>
    <row r="3" spans="1:16" s="10" customFormat="1" ht="23.25" customHeight="1">
      <c r="A3" s="543" t="s">
        <v>275</v>
      </c>
      <c r="B3" s="543"/>
      <c r="C3" s="543"/>
      <c r="D3" s="543"/>
      <c r="E3" s="543"/>
      <c r="F3" s="543"/>
      <c r="G3" s="543"/>
      <c r="H3" s="543"/>
      <c r="I3" s="545"/>
      <c r="J3" s="545"/>
      <c r="K3" s="545"/>
      <c r="L3" s="12"/>
      <c r="M3" s="12"/>
      <c r="N3" s="12"/>
      <c r="O3" s="549" t="s">
        <v>276</v>
      </c>
      <c r="P3" s="464"/>
    </row>
    <row r="5" spans="1:16" ht="38.25" customHeight="1">
      <c r="A5" s="465"/>
      <c r="B5" s="504" t="s">
        <v>215</v>
      </c>
      <c r="C5" s="504"/>
      <c r="D5" s="504"/>
      <c r="E5" s="504" t="s">
        <v>122</v>
      </c>
      <c r="F5" s="504"/>
      <c r="G5" s="504"/>
      <c r="H5" s="504" t="s">
        <v>123</v>
      </c>
      <c r="I5" s="504"/>
      <c r="J5" s="504"/>
      <c r="K5" s="504" t="s">
        <v>277</v>
      </c>
      <c r="L5" s="504"/>
      <c r="M5" s="504"/>
      <c r="N5" s="504" t="s">
        <v>219</v>
      </c>
      <c r="O5" s="504"/>
      <c r="P5" s="504"/>
    </row>
    <row r="6" spans="1:16" ht="15" customHeight="1">
      <c r="A6" s="548"/>
      <c r="B6" s="18">
        <v>2010</v>
      </c>
      <c r="C6" s="18">
        <v>2009</v>
      </c>
      <c r="D6" s="18">
        <v>2008</v>
      </c>
      <c r="E6" s="18">
        <v>2010</v>
      </c>
      <c r="F6" s="18">
        <v>2009</v>
      </c>
      <c r="G6" s="18">
        <v>2008</v>
      </c>
      <c r="H6" s="18">
        <v>2010</v>
      </c>
      <c r="I6" s="18">
        <v>2009</v>
      </c>
      <c r="J6" s="18">
        <v>2008</v>
      </c>
      <c r="K6" s="18">
        <v>2010</v>
      </c>
      <c r="L6" s="18">
        <v>2009</v>
      </c>
      <c r="M6" s="18">
        <v>2008</v>
      </c>
      <c r="N6" s="18">
        <v>2010</v>
      </c>
      <c r="O6" s="18">
        <v>2009</v>
      </c>
      <c r="P6" s="18">
        <v>2008</v>
      </c>
    </row>
    <row r="7" spans="1:17" ht="25.5" customHeight="1">
      <c r="A7" s="243" t="s">
        <v>278</v>
      </c>
      <c r="B7" s="366">
        <v>18.181818181818183</v>
      </c>
      <c r="C7" s="366">
        <v>20.46548956661316</v>
      </c>
      <c r="D7" s="366">
        <v>20.15625</v>
      </c>
      <c r="E7" s="366"/>
      <c r="F7" s="366">
        <v>0.8064516129032258</v>
      </c>
      <c r="G7" s="366">
        <v>2.2058823529411766</v>
      </c>
      <c r="H7" s="366"/>
      <c r="I7" s="366"/>
      <c r="J7" s="366"/>
      <c r="K7" s="366"/>
      <c r="L7" s="366"/>
      <c r="M7" s="366"/>
      <c r="N7" s="366"/>
      <c r="O7" s="366"/>
      <c r="P7" s="366"/>
      <c r="Q7" s="16"/>
    </row>
    <row r="8" spans="1:17" ht="25.5" customHeight="1">
      <c r="A8" s="244" t="s">
        <v>221</v>
      </c>
      <c r="B8" s="366">
        <v>45.14896867838044</v>
      </c>
      <c r="C8" s="366">
        <v>43.82022471910113</v>
      </c>
      <c r="D8" s="366">
        <v>43.75</v>
      </c>
      <c r="E8" s="366">
        <v>61.81818181818181</v>
      </c>
      <c r="F8" s="366">
        <v>35.483870967741936</v>
      </c>
      <c r="G8" s="366">
        <v>30.14705882352941</v>
      </c>
      <c r="H8" s="366">
        <v>54.54545454545454</v>
      </c>
      <c r="I8" s="366">
        <v>37.03703703703704</v>
      </c>
      <c r="J8" s="366">
        <v>35.714285714285715</v>
      </c>
      <c r="K8" s="366">
        <v>66.66666666666666</v>
      </c>
      <c r="L8" s="366">
        <v>37.5</v>
      </c>
      <c r="M8" s="366">
        <v>25</v>
      </c>
      <c r="N8" s="366">
        <v>33.33333333333333</v>
      </c>
      <c r="O8" s="366">
        <v>50</v>
      </c>
      <c r="P8" s="366">
        <v>50</v>
      </c>
      <c r="Q8" s="16"/>
    </row>
    <row r="9" spans="1:17" ht="25.5" customHeight="1">
      <c r="A9" s="244" t="s">
        <v>279</v>
      </c>
      <c r="B9" s="366">
        <v>30.710466004583655</v>
      </c>
      <c r="C9" s="366">
        <v>29.775280898876407</v>
      </c>
      <c r="D9" s="366">
        <v>30.234375</v>
      </c>
      <c r="E9" s="366">
        <v>38.18181818181819</v>
      </c>
      <c r="F9" s="366">
        <v>22.58064516129032</v>
      </c>
      <c r="G9" s="366">
        <v>17.647058823529413</v>
      </c>
      <c r="H9" s="366">
        <v>45.45454545454545</v>
      </c>
      <c r="I9" s="366">
        <v>14.814814814814813</v>
      </c>
      <c r="J9" s="366">
        <v>14.285714285714285</v>
      </c>
      <c r="K9" s="366">
        <v>33.33333333333333</v>
      </c>
      <c r="L9" s="366">
        <v>25</v>
      </c>
      <c r="M9" s="366"/>
      <c r="N9" s="366">
        <v>33.33333333333333</v>
      </c>
      <c r="O9" s="366"/>
      <c r="P9" s="366"/>
      <c r="Q9" s="16"/>
    </row>
    <row r="10" spans="1:17" ht="25.5" customHeight="1">
      <c r="A10" s="244" t="s">
        <v>280</v>
      </c>
      <c r="B10" s="366">
        <v>5.958747135217724</v>
      </c>
      <c r="C10" s="366">
        <v>5.9390048154093105</v>
      </c>
      <c r="D10" s="366">
        <v>5.859375</v>
      </c>
      <c r="E10" s="366"/>
      <c r="F10" s="366"/>
      <c r="G10" s="366"/>
      <c r="H10" s="366"/>
      <c r="I10" s="366"/>
      <c r="J10" s="366"/>
      <c r="K10" s="366"/>
      <c r="L10" s="366"/>
      <c r="M10" s="366"/>
      <c r="N10" s="366"/>
      <c r="O10" s="366"/>
      <c r="P10" s="366"/>
      <c r="Q10" s="16"/>
    </row>
    <row r="11" spans="1:16" ht="25.5" customHeight="1">
      <c r="A11" s="244" t="s">
        <v>224</v>
      </c>
      <c r="B11" s="366"/>
      <c r="C11" s="367"/>
      <c r="D11" s="366"/>
      <c r="E11" s="366">
        <v>21.818181818181817</v>
      </c>
      <c r="F11" s="366">
        <v>10.483870967741936</v>
      </c>
      <c r="G11" s="366">
        <v>16.176470588235293</v>
      </c>
      <c r="H11" s="366">
        <v>54.54545454545454</v>
      </c>
      <c r="I11" s="366">
        <v>25.925925925925924</v>
      </c>
      <c r="J11" s="366">
        <v>21.428571428571427</v>
      </c>
      <c r="K11" s="366"/>
      <c r="L11" s="366"/>
      <c r="M11" s="366">
        <v>25</v>
      </c>
      <c r="N11" s="366">
        <v>33.33333333333333</v>
      </c>
      <c r="O11" s="366">
        <v>25</v>
      </c>
      <c r="P11" s="366"/>
    </row>
    <row r="12" spans="1:16" ht="25.5" customHeight="1">
      <c r="A12" s="244" t="s">
        <v>225</v>
      </c>
      <c r="B12" s="366"/>
      <c r="C12" s="366"/>
      <c r="D12" s="366"/>
      <c r="E12" s="366">
        <v>12.727272727272727</v>
      </c>
      <c r="F12" s="366">
        <v>8.870967741935484</v>
      </c>
      <c r="G12" s="366">
        <v>11.76470588235294</v>
      </c>
      <c r="H12" s="366">
        <v>27.27272727272727</v>
      </c>
      <c r="I12" s="366">
        <v>14.814814814814813</v>
      </c>
      <c r="J12" s="366">
        <v>21.428571428571427</v>
      </c>
      <c r="K12" s="366">
        <v>33.33333333333333</v>
      </c>
      <c r="L12" s="366">
        <v>12.5</v>
      </c>
      <c r="M12" s="366">
        <v>25</v>
      </c>
      <c r="N12" s="366"/>
      <c r="O12" s="366">
        <v>25</v>
      </c>
      <c r="P12" s="366">
        <v>25</v>
      </c>
    </row>
    <row r="13" spans="1:16" ht="25.5" customHeight="1">
      <c r="A13" s="244" t="s">
        <v>281</v>
      </c>
      <c r="B13" s="366"/>
      <c r="C13" s="366"/>
      <c r="D13" s="366"/>
      <c r="E13" s="366">
        <v>5.454545454545454</v>
      </c>
      <c r="F13" s="366">
        <v>2.4193548387096775</v>
      </c>
      <c r="G13" s="366">
        <v>2.2058823529411766</v>
      </c>
      <c r="H13" s="366"/>
      <c r="I13" s="366"/>
      <c r="J13" s="366"/>
      <c r="K13" s="366"/>
      <c r="L13" s="366"/>
      <c r="M13" s="366">
        <v>8.333333333333332</v>
      </c>
      <c r="N13" s="366"/>
      <c r="O13" s="366"/>
      <c r="P13" s="366"/>
    </row>
    <row r="14" spans="1:16" ht="25.5" customHeight="1">
      <c r="A14" s="244" t="s">
        <v>282</v>
      </c>
      <c r="B14" s="366"/>
      <c r="C14" s="366"/>
      <c r="D14" s="366"/>
      <c r="E14" s="366">
        <v>18.181818181818183</v>
      </c>
      <c r="F14" s="366">
        <v>10.483870967741936</v>
      </c>
      <c r="G14" s="366">
        <v>10.294117647058822</v>
      </c>
      <c r="H14" s="366"/>
      <c r="I14" s="366">
        <v>3.7037037037037033</v>
      </c>
      <c r="J14" s="366"/>
      <c r="K14" s="366"/>
      <c r="L14" s="366"/>
      <c r="M14" s="366"/>
      <c r="N14" s="366"/>
      <c r="O14" s="366"/>
      <c r="P14" s="366"/>
    </row>
    <row r="15" spans="1:16" ht="25.5" customHeight="1">
      <c r="A15" s="244" t="s">
        <v>228</v>
      </c>
      <c r="B15" s="366"/>
      <c r="C15" s="366"/>
      <c r="D15" s="366"/>
      <c r="E15" s="366">
        <v>9.090909090909092</v>
      </c>
      <c r="F15" s="366">
        <v>7.258064516129033</v>
      </c>
      <c r="G15" s="366">
        <v>8.088235294117647</v>
      </c>
      <c r="H15" s="366">
        <v>9.090909090909092</v>
      </c>
      <c r="I15" s="366"/>
      <c r="J15" s="366"/>
      <c r="K15" s="366"/>
      <c r="L15" s="366"/>
      <c r="M15" s="366"/>
      <c r="N15" s="366"/>
      <c r="O15" s="366"/>
      <c r="P15" s="366"/>
    </row>
    <row r="16" spans="1:16" ht="25.5" customHeight="1">
      <c r="A16" s="204" t="s">
        <v>283</v>
      </c>
      <c r="B16" s="366"/>
      <c r="C16" s="366"/>
      <c r="D16" s="366"/>
      <c r="E16" s="366">
        <v>3.6363636363636362</v>
      </c>
      <c r="F16" s="366">
        <v>1.6129032258064515</v>
      </c>
      <c r="G16" s="366">
        <v>1.4705882352941175</v>
      </c>
      <c r="H16" s="366"/>
      <c r="I16" s="366"/>
      <c r="J16" s="366"/>
      <c r="K16" s="366"/>
      <c r="L16" s="366"/>
      <c r="M16" s="366"/>
      <c r="N16" s="366"/>
      <c r="O16" s="366"/>
      <c r="P16" s="366"/>
    </row>
    <row r="17" spans="1:16" ht="25.5" customHeight="1">
      <c r="A17" s="244" t="s">
        <v>284</v>
      </c>
      <c r="B17" s="366"/>
      <c r="C17" s="366"/>
      <c r="D17" s="366"/>
      <c r="E17" s="366">
        <v>1.8181818181818181</v>
      </c>
      <c r="F17" s="366"/>
      <c r="G17" s="366"/>
      <c r="H17" s="366"/>
      <c r="I17" s="366">
        <v>3.7037037037037033</v>
      </c>
      <c r="J17" s="366">
        <v>7.142857142857142</v>
      </c>
      <c r="K17" s="366"/>
      <c r="L17" s="366">
        <v>12.5</v>
      </c>
      <c r="M17" s="366"/>
      <c r="N17" s="366"/>
      <c r="O17" s="366"/>
      <c r="P17" s="366"/>
    </row>
    <row r="18" spans="1:16" ht="25.5" customHeight="1">
      <c r="A18" s="244" t="s">
        <v>285</v>
      </c>
      <c r="B18" s="366"/>
      <c r="C18" s="366"/>
      <c r="D18" s="366"/>
      <c r="E18" s="366"/>
      <c r="F18" s="366"/>
      <c r="G18" s="366"/>
      <c r="H18" s="366">
        <v>9.090909090909092</v>
      </c>
      <c r="I18" s="366"/>
      <c r="J18" s="366"/>
      <c r="K18" s="366"/>
      <c r="L18" s="366">
        <v>12.5</v>
      </c>
      <c r="M18" s="366"/>
      <c r="N18" s="366"/>
      <c r="O18" s="366"/>
      <c r="P18" s="366">
        <v>25</v>
      </c>
    </row>
    <row r="19" spans="1:16" ht="26.25" customHeight="1">
      <c r="A19" s="245" t="s">
        <v>274</v>
      </c>
      <c r="D19" s="366"/>
      <c r="E19" s="366">
        <v>1.8181818181818181</v>
      </c>
      <c r="F19" s="366"/>
      <c r="G19" s="366"/>
      <c r="K19" s="366"/>
      <c r="L19" s="366"/>
      <c r="M19" s="366"/>
      <c r="N19" s="366"/>
      <c r="O19" s="366"/>
      <c r="P19" s="366"/>
    </row>
    <row r="20" spans="1:16" ht="26.25" customHeight="1">
      <c r="A20" s="2" t="s">
        <v>48</v>
      </c>
      <c r="B20" s="368">
        <v>91.3</v>
      </c>
      <c r="C20" s="368">
        <v>88.43151171043293</v>
      </c>
      <c r="D20" s="368">
        <v>87.67123287671232</v>
      </c>
      <c r="E20" s="368">
        <v>6.694560669456067</v>
      </c>
      <c r="F20" s="368">
        <v>8.800567778566359</v>
      </c>
      <c r="G20" s="368">
        <v>9.315068493150685</v>
      </c>
      <c r="H20" s="368">
        <v>1.5341701534170153</v>
      </c>
      <c r="I20" s="368">
        <v>1.9162526614620299</v>
      </c>
      <c r="J20" s="368">
        <v>1.9178082191780823</v>
      </c>
      <c r="K20" s="368">
        <v>0.2789400278940028</v>
      </c>
      <c r="L20" s="368">
        <v>0.5677785663591199</v>
      </c>
      <c r="M20" s="368">
        <v>0.821917808219178</v>
      </c>
      <c r="N20" s="368">
        <v>0.20920502092050208</v>
      </c>
      <c r="O20" s="368">
        <v>0.28388928317955997</v>
      </c>
      <c r="P20" s="368">
        <v>0.273972602739726</v>
      </c>
    </row>
    <row r="21" spans="1:11" ht="12.75">
      <c r="A21" s="546" t="s">
        <v>10</v>
      </c>
      <c r="B21" s="547"/>
      <c r="C21" s="547"/>
      <c r="D21" s="547"/>
      <c r="E21" s="547"/>
      <c r="F21" s="547"/>
      <c r="G21" s="547"/>
      <c r="H21" s="547"/>
      <c r="I21" s="547"/>
      <c r="J21" s="547"/>
      <c r="K21" s="547"/>
    </row>
    <row r="22" ht="11.25">
      <c r="A22" s="1" t="s">
        <v>58</v>
      </c>
    </row>
    <row r="24" ht="11.25">
      <c r="B24" s="16"/>
    </row>
    <row r="37" ht="11.25">
      <c r="F37" s="59"/>
    </row>
  </sheetData>
  <mergeCells count="10">
    <mergeCell ref="A2:K2"/>
    <mergeCell ref="A3:K3"/>
    <mergeCell ref="A21:K21"/>
    <mergeCell ref="N5:P5"/>
    <mergeCell ref="B5:D5"/>
    <mergeCell ref="E5:G5"/>
    <mergeCell ref="H5:J5"/>
    <mergeCell ref="K5:M5"/>
    <mergeCell ref="A5:A6"/>
    <mergeCell ref="O3:P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26.xml><?xml version="1.0" encoding="utf-8"?>
<worksheet xmlns="http://schemas.openxmlformats.org/spreadsheetml/2006/main" xmlns:r="http://schemas.openxmlformats.org/officeDocument/2006/relationships">
  <sheetPr codeName="Hoja25"/>
  <dimension ref="A2:AA36"/>
  <sheetViews>
    <sheetView showGridLines="0" zoomScaleSheetLayoutView="100" workbookViewId="0" topLeftCell="A1">
      <selection activeCell="A1" sqref="A1"/>
    </sheetView>
  </sheetViews>
  <sheetFormatPr defaultColWidth="11.421875" defaultRowHeight="12.75"/>
  <cols>
    <col min="1" max="1" width="37.7109375" style="1" customWidth="1"/>
    <col min="2" max="4" width="5.28125" style="1" customWidth="1"/>
    <col min="5" max="6" width="5.28125" style="25" customWidth="1"/>
    <col min="7" max="13" width="5.28125" style="247" customWidth="1"/>
    <col min="14" max="15" width="5.28125" style="25" customWidth="1"/>
    <col min="16" max="16" width="5.28125" style="43" customWidth="1"/>
    <col min="17" max="18" width="5.28125" style="36" customWidth="1"/>
    <col min="19" max="19" width="5.28125" style="1" customWidth="1"/>
    <col min="20" max="21" width="5.28125" style="44" customWidth="1"/>
    <col min="22" max="25" width="5.28125" style="1" customWidth="1"/>
    <col min="26" max="16384" width="11.57421875" style="1" customWidth="1"/>
  </cols>
  <sheetData>
    <row r="1" ht="7.5" customHeight="1"/>
    <row r="2" spans="1:14" s="10" customFormat="1" ht="12.75" customHeight="1">
      <c r="A2" s="505"/>
      <c r="B2" s="505"/>
      <c r="C2" s="505"/>
      <c r="D2" s="505"/>
      <c r="E2" s="505"/>
      <c r="F2" s="505"/>
      <c r="G2" s="505"/>
      <c r="H2" s="505"/>
      <c r="I2" s="505"/>
      <c r="J2" s="550"/>
      <c r="K2" s="550"/>
      <c r="L2" s="248"/>
      <c r="N2" s="249"/>
    </row>
    <row r="3" spans="1:25" s="10" customFormat="1" ht="20.25" customHeight="1">
      <c r="A3" s="506" t="s">
        <v>286</v>
      </c>
      <c r="B3" s="506"/>
      <c r="C3" s="506"/>
      <c r="D3" s="506"/>
      <c r="E3" s="506"/>
      <c r="F3" s="506"/>
      <c r="G3" s="506"/>
      <c r="H3" s="506"/>
      <c r="I3" s="507"/>
      <c r="J3" s="507"/>
      <c r="K3" s="507"/>
      <c r="L3" s="507"/>
      <c r="M3" s="507"/>
      <c r="N3" s="507"/>
      <c r="O3" s="507"/>
      <c r="P3" s="507"/>
      <c r="Q3" s="507"/>
      <c r="R3" s="507"/>
      <c r="S3" s="14"/>
      <c r="T3" s="14"/>
      <c r="U3" s="14"/>
      <c r="V3" s="14"/>
      <c r="W3" s="476" t="s">
        <v>287</v>
      </c>
      <c r="X3" s="476"/>
      <c r="Y3" s="476"/>
    </row>
    <row r="4" spans="1:21" ht="10.5" customHeight="1">
      <c r="A4" s="36"/>
      <c r="T4" s="250"/>
      <c r="U4" s="250"/>
    </row>
    <row r="5" spans="1:25" s="36" customFormat="1" ht="54" customHeight="1">
      <c r="A5" s="27"/>
      <c r="B5" s="466" t="s">
        <v>288</v>
      </c>
      <c r="C5" s="466"/>
      <c r="D5" s="466"/>
      <c r="E5" s="466"/>
      <c r="F5" s="466"/>
      <c r="G5" s="466" t="s">
        <v>289</v>
      </c>
      <c r="H5" s="466"/>
      <c r="I5" s="466"/>
      <c r="J5" s="466"/>
      <c r="K5" s="466"/>
      <c r="L5" s="466"/>
      <c r="M5" s="466"/>
      <c r="N5" s="466"/>
      <c r="O5" s="466"/>
      <c r="P5" s="466"/>
      <c r="Q5" s="466" t="s">
        <v>290</v>
      </c>
      <c r="R5" s="466"/>
      <c r="S5" s="466"/>
      <c r="T5" s="466"/>
      <c r="U5" s="466"/>
      <c r="V5" s="466"/>
      <c r="W5" s="466"/>
      <c r="X5" s="466"/>
      <c r="Y5" s="466"/>
    </row>
    <row r="6" spans="1:25" ht="39" customHeight="1">
      <c r="A6" s="27"/>
      <c r="B6" s="551" t="s">
        <v>134</v>
      </c>
      <c r="C6" s="551"/>
      <c r="D6" s="551"/>
      <c r="E6" s="466" t="s">
        <v>49</v>
      </c>
      <c r="F6" s="466"/>
      <c r="G6" s="466"/>
      <c r="H6" s="551" t="s">
        <v>340</v>
      </c>
      <c r="I6" s="551"/>
      <c r="J6" s="551"/>
      <c r="K6" s="551" t="s">
        <v>291</v>
      </c>
      <c r="L6" s="551"/>
      <c r="M6" s="551"/>
      <c r="N6" s="551" t="s">
        <v>292</v>
      </c>
      <c r="O6" s="551"/>
      <c r="P6" s="551"/>
      <c r="Q6" s="551" t="s">
        <v>293</v>
      </c>
      <c r="R6" s="551"/>
      <c r="S6" s="551"/>
      <c r="T6" s="551" t="s">
        <v>294</v>
      </c>
      <c r="U6" s="551"/>
      <c r="V6" s="551"/>
      <c r="W6" s="551" t="s">
        <v>295</v>
      </c>
      <c r="X6" s="551"/>
      <c r="Y6" s="551"/>
    </row>
    <row r="7" spans="1:25" ht="12.75" customHeight="1">
      <c r="A7" s="28"/>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18">
        <v>2010</v>
      </c>
      <c r="U7" s="18">
        <v>2009</v>
      </c>
      <c r="V7" s="18">
        <v>2008</v>
      </c>
      <c r="W7" s="18">
        <v>2010</v>
      </c>
      <c r="X7" s="18">
        <v>2009</v>
      </c>
      <c r="Y7" s="18">
        <v>2008</v>
      </c>
    </row>
    <row r="8" spans="1:27" s="5" customFormat="1" ht="19.5" customHeight="1">
      <c r="A8" s="19" t="s">
        <v>468</v>
      </c>
      <c r="B8" s="393">
        <v>101</v>
      </c>
      <c r="C8" s="393">
        <v>108</v>
      </c>
      <c r="D8" s="393">
        <v>112</v>
      </c>
      <c r="E8" s="114">
        <v>76.51515151515152</v>
      </c>
      <c r="F8" s="114">
        <v>80.59701492537313</v>
      </c>
      <c r="G8" s="114">
        <v>79.43262411347519</v>
      </c>
      <c r="H8" s="395">
        <v>45</v>
      </c>
      <c r="I8" s="395">
        <v>32</v>
      </c>
      <c r="J8" s="395">
        <v>40</v>
      </c>
      <c r="K8" s="395">
        <v>12</v>
      </c>
      <c r="L8" s="395">
        <v>19</v>
      </c>
      <c r="M8" s="395">
        <v>16</v>
      </c>
      <c r="N8" s="395">
        <v>75</v>
      </c>
      <c r="O8" s="395">
        <v>83</v>
      </c>
      <c r="P8" s="395">
        <v>85</v>
      </c>
      <c r="Q8" s="395">
        <v>53</v>
      </c>
      <c r="R8" s="395">
        <v>44</v>
      </c>
      <c r="S8" s="395">
        <v>37</v>
      </c>
      <c r="T8" s="395">
        <v>48</v>
      </c>
      <c r="U8" s="395">
        <v>60</v>
      </c>
      <c r="V8" s="395">
        <v>74</v>
      </c>
      <c r="W8" s="395">
        <v>31</v>
      </c>
      <c r="X8" s="395">
        <v>30</v>
      </c>
      <c r="Y8" s="395">
        <v>30</v>
      </c>
      <c r="Z8" s="251"/>
      <c r="AA8" s="251"/>
    </row>
    <row r="9" spans="1:27" s="5" customFormat="1" ht="15" customHeight="1">
      <c r="A9" s="20" t="s">
        <v>469</v>
      </c>
      <c r="B9" s="65">
        <v>10</v>
      </c>
      <c r="C9" s="65">
        <v>13</v>
      </c>
      <c r="D9" s="65">
        <v>13</v>
      </c>
      <c r="E9" s="66">
        <v>71.42857142857143</v>
      </c>
      <c r="F9" s="66">
        <v>86.66666666666667</v>
      </c>
      <c r="G9" s="66">
        <v>86.66666666666667</v>
      </c>
      <c r="H9" s="75">
        <v>9</v>
      </c>
      <c r="I9" s="75">
        <v>5</v>
      </c>
      <c r="J9" s="75">
        <v>5</v>
      </c>
      <c r="K9" s="75">
        <v>2</v>
      </c>
      <c r="L9" s="75">
        <v>4</v>
      </c>
      <c r="M9" s="75">
        <v>6</v>
      </c>
      <c r="N9" s="75">
        <v>3</v>
      </c>
      <c r="O9" s="75">
        <v>6</v>
      </c>
      <c r="P9" s="75">
        <v>4</v>
      </c>
      <c r="Q9" s="75">
        <v>8</v>
      </c>
      <c r="R9" s="75">
        <v>9</v>
      </c>
      <c r="S9" s="75">
        <v>10</v>
      </c>
      <c r="T9" s="75">
        <v>4</v>
      </c>
      <c r="U9" s="75">
        <v>4</v>
      </c>
      <c r="V9" s="75">
        <v>3</v>
      </c>
      <c r="W9" s="75">
        <v>2</v>
      </c>
      <c r="X9" s="75">
        <v>2</v>
      </c>
      <c r="Y9" s="75">
        <v>2</v>
      </c>
      <c r="Z9" s="251"/>
      <c r="AA9" s="251"/>
    </row>
    <row r="10" spans="1:27" s="5" customFormat="1" ht="15" customHeight="1">
      <c r="A10" s="20" t="s">
        <v>526</v>
      </c>
      <c r="B10" s="65">
        <v>10</v>
      </c>
      <c r="C10" s="65">
        <v>13</v>
      </c>
      <c r="D10" s="65">
        <v>13</v>
      </c>
      <c r="E10" s="66">
        <v>71.42857142857143</v>
      </c>
      <c r="F10" s="66">
        <v>81.25</v>
      </c>
      <c r="G10" s="66">
        <v>76.47058823529412</v>
      </c>
      <c r="H10" s="75">
        <v>5</v>
      </c>
      <c r="I10" s="75">
        <v>3</v>
      </c>
      <c r="J10" s="75">
        <v>5</v>
      </c>
      <c r="K10" s="75">
        <v>1</v>
      </c>
      <c r="L10" s="75">
        <v>3</v>
      </c>
      <c r="M10" s="75">
        <v>3</v>
      </c>
      <c r="N10" s="75">
        <v>8</v>
      </c>
      <c r="O10" s="75">
        <v>10</v>
      </c>
      <c r="P10" s="75">
        <v>9</v>
      </c>
      <c r="Q10" s="75">
        <v>6</v>
      </c>
      <c r="R10" s="75">
        <v>6</v>
      </c>
      <c r="S10" s="75">
        <v>4</v>
      </c>
      <c r="T10" s="75">
        <v>6</v>
      </c>
      <c r="U10" s="75">
        <v>7</v>
      </c>
      <c r="V10" s="75">
        <v>12</v>
      </c>
      <c r="W10" s="75">
        <v>2</v>
      </c>
      <c r="X10" s="75">
        <v>3</v>
      </c>
      <c r="Y10" s="75">
        <v>1</v>
      </c>
      <c r="Z10" s="251"/>
      <c r="AA10" s="251"/>
    </row>
    <row r="11" spans="1:27" s="5" customFormat="1" ht="15" customHeight="1">
      <c r="A11" s="20" t="s">
        <v>527</v>
      </c>
      <c r="B11" s="65">
        <v>10</v>
      </c>
      <c r="C11" s="65">
        <v>10</v>
      </c>
      <c r="D11" s="65">
        <v>11</v>
      </c>
      <c r="E11" s="66">
        <v>76.92307692307693</v>
      </c>
      <c r="F11" s="66">
        <v>83.33333333333334</v>
      </c>
      <c r="G11" s="66">
        <v>100</v>
      </c>
      <c r="H11" s="75">
        <v>3</v>
      </c>
      <c r="I11" s="75">
        <v>0</v>
      </c>
      <c r="J11" s="75">
        <v>0</v>
      </c>
      <c r="K11" s="75">
        <v>1</v>
      </c>
      <c r="L11" s="75">
        <v>2</v>
      </c>
      <c r="M11" s="75">
        <v>1</v>
      </c>
      <c r="N11" s="75">
        <v>9</v>
      </c>
      <c r="O11" s="75">
        <v>10</v>
      </c>
      <c r="P11" s="75">
        <v>10</v>
      </c>
      <c r="Q11" s="75">
        <v>6</v>
      </c>
      <c r="R11" s="75">
        <v>1</v>
      </c>
      <c r="S11" s="75">
        <v>2</v>
      </c>
      <c r="T11" s="75">
        <v>3</v>
      </c>
      <c r="U11" s="75">
        <v>7</v>
      </c>
      <c r="V11" s="75">
        <v>5</v>
      </c>
      <c r="W11" s="75">
        <v>4</v>
      </c>
      <c r="X11" s="75">
        <v>4</v>
      </c>
      <c r="Y11" s="75">
        <v>4</v>
      </c>
      <c r="Z11" s="251"/>
      <c r="AA11" s="251"/>
    </row>
    <row r="12" spans="1:27" s="5" customFormat="1" ht="15" customHeight="1">
      <c r="A12" s="20" t="s">
        <v>470</v>
      </c>
      <c r="B12" s="65">
        <v>8</v>
      </c>
      <c r="C12" s="65">
        <v>9</v>
      </c>
      <c r="D12" s="65">
        <v>8</v>
      </c>
      <c r="E12" s="66">
        <v>88.88888888888889</v>
      </c>
      <c r="F12" s="66">
        <v>100</v>
      </c>
      <c r="G12" s="66">
        <v>88.88888888888889</v>
      </c>
      <c r="H12" s="75">
        <v>2</v>
      </c>
      <c r="I12" s="75">
        <v>0</v>
      </c>
      <c r="J12" s="75">
        <v>1</v>
      </c>
      <c r="K12" s="75">
        <v>0</v>
      </c>
      <c r="L12" s="75">
        <v>0</v>
      </c>
      <c r="M12" s="75">
        <v>0</v>
      </c>
      <c r="N12" s="75">
        <v>7</v>
      </c>
      <c r="O12" s="75">
        <v>9</v>
      </c>
      <c r="P12" s="75">
        <v>8</v>
      </c>
      <c r="Q12" s="75">
        <v>1</v>
      </c>
      <c r="R12" s="75">
        <v>0</v>
      </c>
      <c r="S12" s="75">
        <v>0</v>
      </c>
      <c r="T12" s="75">
        <v>4</v>
      </c>
      <c r="U12" s="75">
        <v>6</v>
      </c>
      <c r="V12" s="75">
        <v>6</v>
      </c>
      <c r="W12" s="75">
        <v>4</v>
      </c>
      <c r="X12" s="75">
        <v>3</v>
      </c>
      <c r="Y12" s="75">
        <v>3</v>
      </c>
      <c r="Z12" s="251"/>
      <c r="AA12" s="251"/>
    </row>
    <row r="13" spans="1:27" s="5" customFormat="1" ht="15" customHeight="1">
      <c r="A13" s="20" t="s">
        <v>528</v>
      </c>
      <c r="B13" s="65">
        <v>11</v>
      </c>
      <c r="C13" s="65">
        <v>12</v>
      </c>
      <c r="D13" s="65">
        <v>12</v>
      </c>
      <c r="E13" s="66">
        <v>84.61538461538461</v>
      </c>
      <c r="F13" s="66">
        <v>92.3076923076923</v>
      </c>
      <c r="G13" s="66">
        <v>80</v>
      </c>
      <c r="H13" s="75">
        <v>3</v>
      </c>
      <c r="I13" s="75">
        <v>3</v>
      </c>
      <c r="J13" s="75">
        <v>4</v>
      </c>
      <c r="K13" s="75">
        <v>0</v>
      </c>
      <c r="L13" s="75">
        <v>0</v>
      </c>
      <c r="M13" s="75">
        <v>0</v>
      </c>
      <c r="N13" s="75">
        <v>10</v>
      </c>
      <c r="O13" s="75">
        <v>10</v>
      </c>
      <c r="P13" s="75">
        <v>11</v>
      </c>
      <c r="Q13" s="75">
        <v>3</v>
      </c>
      <c r="R13" s="75">
        <v>3</v>
      </c>
      <c r="S13" s="75">
        <v>4</v>
      </c>
      <c r="T13" s="75">
        <v>6</v>
      </c>
      <c r="U13" s="75">
        <v>5</v>
      </c>
      <c r="V13" s="75">
        <v>5</v>
      </c>
      <c r="W13" s="75">
        <v>4</v>
      </c>
      <c r="X13" s="75">
        <v>5</v>
      </c>
      <c r="Y13" s="75">
        <v>6</v>
      </c>
      <c r="Z13" s="251"/>
      <c r="AA13" s="251"/>
    </row>
    <row r="14" spans="1:27" s="5" customFormat="1" ht="15" customHeight="1">
      <c r="A14" s="20" t="s">
        <v>471</v>
      </c>
      <c r="B14" s="65">
        <v>11</v>
      </c>
      <c r="C14" s="65">
        <v>10</v>
      </c>
      <c r="D14" s="65">
        <v>11</v>
      </c>
      <c r="E14" s="66">
        <v>100</v>
      </c>
      <c r="F14" s="66">
        <v>90.9090909090909</v>
      </c>
      <c r="G14" s="66">
        <v>84.61538461538461</v>
      </c>
      <c r="H14" s="75">
        <v>3</v>
      </c>
      <c r="I14" s="75">
        <v>3</v>
      </c>
      <c r="J14" s="75">
        <v>5</v>
      </c>
      <c r="K14" s="75">
        <v>2</v>
      </c>
      <c r="L14" s="75">
        <v>2</v>
      </c>
      <c r="M14" s="75">
        <v>2</v>
      </c>
      <c r="N14" s="75">
        <v>6</v>
      </c>
      <c r="O14" s="75">
        <v>6</v>
      </c>
      <c r="P14" s="75">
        <v>6</v>
      </c>
      <c r="Q14" s="75">
        <v>3</v>
      </c>
      <c r="R14" s="75">
        <v>2</v>
      </c>
      <c r="S14" s="75">
        <v>4</v>
      </c>
      <c r="T14" s="75">
        <v>6</v>
      </c>
      <c r="U14" s="75">
        <v>8</v>
      </c>
      <c r="V14" s="75">
        <v>6</v>
      </c>
      <c r="W14" s="75">
        <v>2</v>
      </c>
      <c r="X14" s="75">
        <v>1</v>
      </c>
      <c r="Y14" s="75">
        <v>3</v>
      </c>
      <c r="Z14" s="251"/>
      <c r="AA14" s="251"/>
    </row>
    <row r="15" spans="1:27" s="5" customFormat="1" ht="15" customHeight="1">
      <c r="A15" s="20" t="s">
        <v>529</v>
      </c>
      <c r="B15" s="65">
        <v>12</v>
      </c>
      <c r="C15" s="65">
        <v>12</v>
      </c>
      <c r="D15" s="65">
        <v>13</v>
      </c>
      <c r="E15" s="66">
        <v>92.3076923076923</v>
      </c>
      <c r="F15" s="66">
        <v>92.3076923076923</v>
      </c>
      <c r="G15" s="66">
        <v>100</v>
      </c>
      <c r="H15" s="75">
        <v>1</v>
      </c>
      <c r="I15" s="75">
        <v>1</v>
      </c>
      <c r="J15" s="75">
        <v>1</v>
      </c>
      <c r="K15" s="75">
        <v>2</v>
      </c>
      <c r="L15" s="75">
        <v>3</v>
      </c>
      <c r="M15" s="75">
        <v>1</v>
      </c>
      <c r="N15" s="75">
        <v>10</v>
      </c>
      <c r="O15" s="75">
        <v>9</v>
      </c>
      <c r="P15" s="75">
        <v>11</v>
      </c>
      <c r="Q15" s="75">
        <v>2</v>
      </c>
      <c r="R15" s="75">
        <v>2</v>
      </c>
      <c r="S15" s="75">
        <v>2</v>
      </c>
      <c r="T15" s="75">
        <v>7</v>
      </c>
      <c r="U15" s="75">
        <v>9</v>
      </c>
      <c r="V15" s="75">
        <v>8</v>
      </c>
      <c r="W15" s="75">
        <v>4</v>
      </c>
      <c r="X15" s="75">
        <v>2</v>
      </c>
      <c r="Y15" s="75">
        <v>3</v>
      </c>
      <c r="Z15" s="251"/>
      <c r="AA15" s="251"/>
    </row>
    <row r="16" spans="1:27" s="5" customFormat="1" ht="15" customHeight="1">
      <c r="A16" s="20" t="s">
        <v>472</v>
      </c>
      <c r="B16" s="65">
        <v>13</v>
      </c>
      <c r="C16" s="65">
        <v>13</v>
      </c>
      <c r="D16" s="65">
        <v>13</v>
      </c>
      <c r="E16" s="66">
        <v>86.66666666666667</v>
      </c>
      <c r="F16" s="66">
        <v>92.85714285714286</v>
      </c>
      <c r="G16" s="66">
        <v>92.85714285714286</v>
      </c>
      <c r="H16" s="75">
        <v>3</v>
      </c>
      <c r="I16" s="75">
        <v>3</v>
      </c>
      <c r="J16" s="75">
        <v>3</v>
      </c>
      <c r="K16" s="75">
        <v>1</v>
      </c>
      <c r="L16" s="75">
        <v>2</v>
      </c>
      <c r="M16" s="75">
        <v>1</v>
      </c>
      <c r="N16" s="75">
        <v>11</v>
      </c>
      <c r="O16" s="75">
        <v>9</v>
      </c>
      <c r="P16" s="75">
        <v>10</v>
      </c>
      <c r="Q16" s="75">
        <v>6</v>
      </c>
      <c r="R16" s="75">
        <v>5</v>
      </c>
      <c r="S16" s="75">
        <v>4</v>
      </c>
      <c r="T16" s="75">
        <v>4</v>
      </c>
      <c r="U16" s="75">
        <v>4</v>
      </c>
      <c r="V16" s="75">
        <v>5</v>
      </c>
      <c r="W16" s="75">
        <v>5</v>
      </c>
      <c r="X16" s="75">
        <v>5</v>
      </c>
      <c r="Y16" s="75">
        <v>5</v>
      </c>
      <c r="Z16" s="251"/>
      <c r="AA16" s="251"/>
    </row>
    <row r="17" spans="1:27" s="5" customFormat="1" ht="15" customHeight="1">
      <c r="A17" s="20" t="s">
        <v>473</v>
      </c>
      <c r="B17" s="65">
        <v>2</v>
      </c>
      <c r="C17" s="65">
        <v>2</v>
      </c>
      <c r="D17" s="65">
        <v>4</v>
      </c>
      <c r="E17" s="66">
        <v>40</v>
      </c>
      <c r="F17" s="66">
        <v>40</v>
      </c>
      <c r="G17" s="66">
        <v>57.14285714285714</v>
      </c>
      <c r="H17" s="75">
        <v>3</v>
      </c>
      <c r="I17" s="75">
        <v>3</v>
      </c>
      <c r="J17" s="75">
        <v>3</v>
      </c>
      <c r="K17" s="75"/>
      <c r="L17" s="75">
        <v>0</v>
      </c>
      <c r="M17" s="75">
        <v>0</v>
      </c>
      <c r="N17" s="75">
        <v>2</v>
      </c>
      <c r="O17" s="75">
        <v>2</v>
      </c>
      <c r="P17" s="75">
        <v>4</v>
      </c>
      <c r="Q17" s="75">
        <v>3</v>
      </c>
      <c r="R17" s="75">
        <v>3</v>
      </c>
      <c r="S17" s="75">
        <v>0</v>
      </c>
      <c r="T17" s="75">
        <v>1</v>
      </c>
      <c r="U17" s="75">
        <v>0</v>
      </c>
      <c r="V17" s="75">
        <v>6</v>
      </c>
      <c r="W17" s="75">
        <v>1</v>
      </c>
      <c r="X17" s="75">
        <v>2</v>
      </c>
      <c r="Y17" s="75">
        <v>1</v>
      </c>
      <c r="Z17" s="251"/>
      <c r="AA17" s="251"/>
    </row>
    <row r="18" spans="1:27" s="5" customFormat="1" ht="15" customHeight="1">
      <c r="A18" s="20" t="s">
        <v>530</v>
      </c>
      <c r="B18" s="65">
        <v>14</v>
      </c>
      <c r="C18" s="65">
        <v>14</v>
      </c>
      <c r="D18" s="65">
        <v>14</v>
      </c>
      <c r="E18" s="66">
        <v>56</v>
      </c>
      <c r="F18" s="66">
        <v>53.84615384615385</v>
      </c>
      <c r="G18" s="66">
        <v>51.85185185185185</v>
      </c>
      <c r="H18" s="75">
        <v>13</v>
      </c>
      <c r="I18" s="75">
        <v>11</v>
      </c>
      <c r="J18" s="75">
        <v>13</v>
      </c>
      <c r="K18" s="75">
        <v>3</v>
      </c>
      <c r="L18" s="75">
        <v>3</v>
      </c>
      <c r="M18" s="75">
        <v>2</v>
      </c>
      <c r="N18" s="75">
        <v>9</v>
      </c>
      <c r="O18" s="75">
        <v>12</v>
      </c>
      <c r="P18" s="75">
        <v>12</v>
      </c>
      <c r="Q18" s="75">
        <v>15</v>
      </c>
      <c r="R18" s="75">
        <v>13</v>
      </c>
      <c r="S18" s="75">
        <v>7</v>
      </c>
      <c r="T18" s="75">
        <v>7</v>
      </c>
      <c r="U18" s="75">
        <v>10</v>
      </c>
      <c r="V18" s="75">
        <v>18</v>
      </c>
      <c r="W18" s="75">
        <v>3</v>
      </c>
      <c r="X18" s="75">
        <v>3</v>
      </c>
      <c r="Y18" s="75">
        <v>2</v>
      </c>
      <c r="Z18" s="251"/>
      <c r="AA18" s="251"/>
    </row>
    <row r="19" spans="1:27" s="5" customFormat="1" ht="19.5" customHeight="1">
      <c r="A19" s="21" t="s">
        <v>474</v>
      </c>
      <c r="B19" s="122">
        <v>13</v>
      </c>
      <c r="C19" s="122">
        <v>14</v>
      </c>
      <c r="D19" s="122">
        <v>14</v>
      </c>
      <c r="E19" s="68">
        <v>61.904761904761905</v>
      </c>
      <c r="F19" s="68">
        <v>63.63636363636363</v>
      </c>
      <c r="G19" s="68">
        <v>60.86956521739131</v>
      </c>
      <c r="H19" s="67">
        <v>10</v>
      </c>
      <c r="I19" s="67">
        <v>9</v>
      </c>
      <c r="J19" s="67">
        <v>12</v>
      </c>
      <c r="K19" s="67">
        <v>3</v>
      </c>
      <c r="L19" s="67">
        <v>3</v>
      </c>
      <c r="M19" s="67">
        <v>2</v>
      </c>
      <c r="N19" s="67">
        <v>8</v>
      </c>
      <c r="O19" s="67">
        <v>10</v>
      </c>
      <c r="P19" s="67">
        <v>9</v>
      </c>
      <c r="Q19" s="67">
        <v>9</v>
      </c>
      <c r="R19" s="67">
        <v>9</v>
      </c>
      <c r="S19" s="67">
        <v>3</v>
      </c>
      <c r="T19" s="67">
        <v>6</v>
      </c>
      <c r="U19" s="67">
        <v>7</v>
      </c>
      <c r="V19" s="67">
        <v>11</v>
      </c>
      <c r="W19" s="67">
        <v>6</v>
      </c>
      <c r="X19" s="67">
        <v>6</v>
      </c>
      <c r="Y19" s="67">
        <v>9</v>
      </c>
      <c r="Z19" s="251"/>
      <c r="AA19" s="251"/>
    </row>
    <row r="20" spans="1:27" s="5" customFormat="1" ht="15" customHeight="1">
      <c r="A20" s="20" t="s">
        <v>531</v>
      </c>
      <c r="B20" s="65">
        <v>5</v>
      </c>
      <c r="C20" s="65">
        <v>6</v>
      </c>
      <c r="D20" s="65">
        <v>6</v>
      </c>
      <c r="E20" s="66">
        <v>62.5</v>
      </c>
      <c r="F20" s="66">
        <v>66.66666666666666</v>
      </c>
      <c r="G20" s="66">
        <v>60</v>
      </c>
      <c r="H20" s="75">
        <v>3</v>
      </c>
      <c r="I20" s="75">
        <v>4</v>
      </c>
      <c r="J20" s="75">
        <v>5</v>
      </c>
      <c r="K20" s="75">
        <v>3</v>
      </c>
      <c r="L20" s="75">
        <v>2</v>
      </c>
      <c r="M20" s="75">
        <v>1</v>
      </c>
      <c r="N20" s="75">
        <v>2</v>
      </c>
      <c r="O20" s="75">
        <v>3</v>
      </c>
      <c r="P20" s="75">
        <v>4</v>
      </c>
      <c r="Q20" s="75">
        <v>4</v>
      </c>
      <c r="R20" s="75">
        <v>5</v>
      </c>
      <c r="S20" s="75">
        <v>2</v>
      </c>
      <c r="T20" s="75">
        <v>2</v>
      </c>
      <c r="U20" s="75">
        <v>3</v>
      </c>
      <c r="V20" s="75">
        <v>4</v>
      </c>
      <c r="W20" s="75">
        <v>2</v>
      </c>
      <c r="X20" s="75">
        <v>1</v>
      </c>
      <c r="Y20" s="75">
        <v>4</v>
      </c>
      <c r="Z20" s="251"/>
      <c r="AA20" s="251"/>
    </row>
    <row r="21" spans="1:27" s="5" customFormat="1" ht="15" customHeight="1">
      <c r="A21" s="20" t="s">
        <v>475</v>
      </c>
      <c r="B21" s="65">
        <v>2</v>
      </c>
      <c r="C21" s="65">
        <v>2</v>
      </c>
      <c r="D21" s="65">
        <v>2</v>
      </c>
      <c r="E21" s="66">
        <v>100</v>
      </c>
      <c r="F21" s="66">
        <v>100</v>
      </c>
      <c r="G21" s="66">
        <v>100</v>
      </c>
      <c r="H21" s="75">
        <v>0</v>
      </c>
      <c r="I21" s="75">
        <v>0</v>
      </c>
      <c r="J21" s="75">
        <v>0</v>
      </c>
      <c r="K21" s="75">
        <v>0</v>
      </c>
      <c r="L21" s="75">
        <v>0</v>
      </c>
      <c r="M21" s="75">
        <v>0</v>
      </c>
      <c r="N21" s="75">
        <v>2</v>
      </c>
      <c r="O21" s="75">
        <v>2</v>
      </c>
      <c r="P21" s="75">
        <v>2</v>
      </c>
      <c r="Q21" s="75">
        <v>0</v>
      </c>
      <c r="R21" s="75">
        <v>0</v>
      </c>
      <c r="S21" s="75">
        <v>0</v>
      </c>
      <c r="T21" s="75"/>
      <c r="U21" s="75">
        <v>0</v>
      </c>
      <c r="V21" s="75">
        <v>0</v>
      </c>
      <c r="W21" s="75">
        <v>2</v>
      </c>
      <c r="X21" s="75">
        <v>2</v>
      </c>
      <c r="Y21" s="75">
        <v>2</v>
      </c>
      <c r="Z21" s="251"/>
      <c r="AA21" s="251"/>
    </row>
    <row r="22" spans="1:27" s="5" customFormat="1" ht="15" customHeight="1">
      <c r="A22" s="20" t="s">
        <v>532</v>
      </c>
      <c r="B22" s="65">
        <v>6</v>
      </c>
      <c r="C22" s="65">
        <v>6</v>
      </c>
      <c r="D22" s="65">
        <v>6</v>
      </c>
      <c r="E22" s="66">
        <v>54.54545454545454</v>
      </c>
      <c r="F22" s="66">
        <v>54.54545454545454</v>
      </c>
      <c r="G22" s="66">
        <v>54.54545454545454</v>
      </c>
      <c r="H22" s="75">
        <v>7</v>
      </c>
      <c r="I22" s="75">
        <v>5</v>
      </c>
      <c r="J22" s="75">
        <v>7</v>
      </c>
      <c r="K22" s="75">
        <v>0</v>
      </c>
      <c r="L22" s="75">
        <v>1</v>
      </c>
      <c r="M22" s="75">
        <v>1</v>
      </c>
      <c r="N22" s="75">
        <v>4</v>
      </c>
      <c r="O22" s="75">
        <v>5</v>
      </c>
      <c r="P22" s="75">
        <v>3</v>
      </c>
      <c r="Q22" s="75">
        <v>5</v>
      </c>
      <c r="R22" s="75">
        <v>4</v>
      </c>
      <c r="S22" s="75">
        <v>1</v>
      </c>
      <c r="T22" s="75">
        <v>4</v>
      </c>
      <c r="U22" s="75">
        <v>4</v>
      </c>
      <c r="V22" s="75">
        <v>7</v>
      </c>
      <c r="W22" s="75">
        <v>2</v>
      </c>
      <c r="X22" s="75">
        <v>3</v>
      </c>
      <c r="Y22" s="75">
        <v>3</v>
      </c>
      <c r="Z22" s="251"/>
      <c r="AA22" s="251"/>
    </row>
    <row r="23" spans="1:27" s="5" customFormat="1" ht="19.5" customHeight="1">
      <c r="A23" s="22" t="s">
        <v>533</v>
      </c>
      <c r="B23" s="34">
        <v>114</v>
      </c>
      <c r="C23" s="34">
        <v>122</v>
      </c>
      <c r="D23" s="34">
        <v>126</v>
      </c>
      <c r="E23" s="70">
        <v>74.50980392156863</v>
      </c>
      <c r="F23" s="70">
        <v>78.2051282051282</v>
      </c>
      <c r="G23" s="70">
        <v>76.82926829268293</v>
      </c>
      <c r="H23" s="84">
        <v>55</v>
      </c>
      <c r="I23" s="84">
        <v>41</v>
      </c>
      <c r="J23" s="84">
        <v>52</v>
      </c>
      <c r="K23" s="84">
        <v>15</v>
      </c>
      <c r="L23" s="84">
        <v>22</v>
      </c>
      <c r="M23" s="84">
        <v>18</v>
      </c>
      <c r="N23" s="84">
        <v>83</v>
      </c>
      <c r="O23" s="84">
        <v>93</v>
      </c>
      <c r="P23" s="84">
        <v>94</v>
      </c>
      <c r="Q23" s="84">
        <v>62</v>
      </c>
      <c r="R23" s="84">
        <v>53</v>
      </c>
      <c r="S23" s="84">
        <v>40</v>
      </c>
      <c r="T23" s="84">
        <v>54</v>
      </c>
      <c r="U23" s="84">
        <v>67</v>
      </c>
      <c r="V23" s="84">
        <v>85</v>
      </c>
      <c r="W23" s="84">
        <v>37</v>
      </c>
      <c r="X23" s="84">
        <v>36</v>
      </c>
      <c r="Y23" s="84">
        <v>39</v>
      </c>
      <c r="Z23" s="251"/>
      <c r="AA23" s="251"/>
    </row>
    <row r="24" spans="1:27" s="5" customFormat="1" ht="19.5" customHeight="1">
      <c r="A24" s="23" t="s">
        <v>478</v>
      </c>
      <c r="D24" s="405"/>
      <c r="G24" s="114"/>
      <c r="J24" s="114"/>
      <c r="M24" s="395"/>
      <c r="P24" s="395"/>
      <c r="S24" s="395"/>
      <c r="V24" s="395"/>
      <c r="Y24" s="395"/>
      <c r="Z24" s="251"/>
      <c r="AA24" s="251"/>
    </row>
    <row r="25" spans="1:27" s="5" customFormat="1" ht="17.25" customHeight="1">
      <c r="A25" s="20" t="s">
        <v>534</v>
      </c>
      <c r="B25" s="65">
        <v>29</v>
      </c>
      <c r="C25" s="65">
        <v>29</v>
      </c>
      <c r="D25" s="65">
        <v>30</v>
      </c>
      <c r="E25" s="66">
        <v>82.85714285714286</v>
      </c>
      <c r="F25" s="66">
        <v>85.29411764705883</v>
      </c>
      <c r="G25" s="66">
        <v>85.71428571428571</v>
      </c>
      <c r="H25" s="75">
        <v>12</v>
      </c>
      <c r="I25" s="75">
        <v>9</v>
      </c>
      <c r="J25" s="75">
        <v>11</v>
      </c>
      <c r="K25" s="75">
        <v>5</v>
      </c>
      <c r="L25" s="75">
        <v>7</v>
      </c>
      <c r="M25" s="75">
        <v>6</v>
      </c>
      <c r="N25" s="75">
        <v>18</v>
      </c>
      <c r="O25" s="75">
        <v>18</v>
      </c>
      <c r="P25" s="75">
        <v>18</v>
      </c>
      <c r="Q25" s="75">
        <v>13</v>
      </c>
      <c r="R25" s="75">
        <v>12</v>
      </c>
      <c r="S25" s="75">
        <v>11</v>
      </c>
      <c r="T25" s="75">
        <v>13</v>
      </c>
      <c r="U25" s="75">
        <v>12</v>
      </c>
      <c r="V25" s="75">
        <v>13</v>
      </c>
      <c r="W25" s="75">
        <v>9</v>
      </c>
      <c r="X25" s="75">
        <v>10</v>
      </c>
      <c r="Y25" s="75">
        <v>11</v>
      </c>
      <c r="Z25" s="251"/>
      <c r="AA25" s="251"/>
    </row>
    <row r="26" spans="1:27" s="5" customFormat="1" ht="15" customHeight="1">
      <c r="A26" s="20" t="s">
        <v>535</v>
      </c>
      <c r="B26" s="65"/>
      <c r="C26" s="65"/>
      <c r="D26" s="65"/>
      <c r="E26" s="66"/>
      <c r="F26" s="66"/>
      <c r="G26" s="66"/>
      <c r="H26" s="235"/>
      <c r="I26" s="235"/>
      <c r="J26" s="75"/>
      <c r="K26" s="75"/>
      <c r="L26" s="75"/>
      <c r="M26" s="75"/>
      <c r="N26" s="75"/>
      <c r="O26" s="75"/>
      <c r="P26" s="75"/>
      <c r="Q26" s="75"/>
      <c r="R26" s="75"/>
      <c r="S26" s="75"/>
      <c r="T26" s="75"/>
      <c r="U26" s="75"/>
      <c r="V26" s="75"/>
      <c r="W26" s="75"/>
      <c r="X26" s="75"/>
      <c r="Y26" s="75"/>
      <c r="Z26" s="251"/>
      <c r="AA26" s="251"/>
    </row>
    <row r="27" spans="1:27" s="5" customFormat="1" ht="15" customHeight="1">
      <c r="A27" s="24" t="s">
        <v>479</v>
      </c>
      <c r="B27" s="65">
        <v>13</v>
      </c>
      <c r="C27" s="65">
        <v>12</v>
      </c>
      <c r="D27" s="65">
        <v>14</v>
      </c>
      <c r="E27" s="66">
        <v>92.85714285714286</v>
      </c>
      <c r="F27" s="66">
        <v>85.71428571428571</v>
      </c>
      <c r="G27" s="66">
        <v>93.33333333333333</v>
      </c>
      <c r="H27" s="75">
        <v>1</v>
      </c>
      <c r="I27" s="75">
        <v>3</v>
      </c>
      <c r="J27" s="75">
        <v>2</v>
      </c>
      <c r="K27" s="75">
        <v>2</v>
      </c>
      <c r="L27" s="75">
        <v>0</v>
      </c>
      <c r="M27" s="75">
        <v>3</v>
      </c>
      <c r="N27" s="75">
        <v>11</v>
      </c>
      <c r="O27" s="75">
        <v>11</v>
      </c>
      <c r="P27" s="75">
        <v>10</v>
      </c>
      <c r="Q27" s="75">
        <v>3</v>
      </c>
      <c r="R27" s="75">
        <v>6</v>
      </c>
      <c r="S27" s="75">
        <v>3</v>
      </c>
      <c r="T27" s="75">
        <v>7</v>
      </c>
      <c r="U27" s="75">
        <v>4</v>
      </c>
      <c r="V27" s="75">
        <v>9</v>
      </c>
      <c r="W27" s="75">
        <v>4</v>
      </c>
      <c r="X27" s="75">
        <v>4</v>
      </c>
      <c r="Y27" s="75">
        <v>3</v>
      </c>
      <c r="Z27" s="251"/>
      <c r="AA27" s="251"/>
    </row>
    <row r="28" spans="1:27" s="5" customFormat="1" ht="15" customHeight="1">
      <c r="A28" s="24" t="s">
        <v>480</v>
      </c>
      <c r="B28" s="65">
        <v>12</v>
      </c>
      <c r="C28" s="65">
        <v>15</v>
      </c>
      <c r="D28" s="65">
        <v>13</v>
      </c>
      <c r="E28" s="66">
        <v>80</v>
      </c>
      <c r="F28" s="66">
        <v>88.23529411764706</v>
      </c>
      <c r="G28" s="66">
        <v>92.85714285714286</v>
      </c>
      <c r="H28" s="75">
        <v>5</v>
      </c>
      <c r="I28" s="75">
        <v>4</v>
      </c>
      <c r="J28" s="75">
        <v>1</v>
      </c>
      <c r="K28" s="75">
        <v>2</v>
      </c>
      <c r="L28" s="75">
        <v>1</v>
      </c>
      <c r="M28" s="75">
        <v>0</v>
      </c>
      <c r="N28" s="75">
        <v>8</v>
      </c>
      <c r="O28" s="75">
        <v>12</v>
      </c>
      <c r="P28" s="75">
        <v>13</v>
      </c>
      <c r="Q28" s="75">
        <v>7</v>
      </c>
      <c r="R28" s="75">
        <v>5</v>
      </c>
      <c r="S28" s="75">
        <v>3</v>
      </c>
      <c r="T28" s="75">
        <v>4</v>
      </c>
      <c r="U28" s="75">
        <v>8</v>
      </c>
      <c r="V28" s="75">
        <v>7</v>
      </c>
      <c r="W28" s="75">
        <v>4</v>
      </c>
      <c r="X28" s="75">
        <v>4</v>
      </c>
      <c r="Y28" s="75">
        <v>4</v>
      </c>
      <c r="Z28" s="251"/>
      <c r="AA28" s="251"/>
    </row>
    <row r="29" spans="1:27" s="5" customFormat="1" ht="15" customHeight="1">
      <c r="A29" s="24" t="s">
        <v>481</v>
      </c>
      <c r="B29" s="65">
        <v>14</v>
      </c>
      <c r="C29" s="65">
        <v>21</v>
      </c>
      <c r="D29" s="65">
        <v>24</v>
      </c>
      <c r="E29" s="66">
        <v>82.35294117647058</v>
      </c>
      <c r="F29" s="66">
        <v>87.5</v>
      </c>
      <c r="G29" s="66">
        <v>88.88888888888889</v>
      </c>
      <c r="H29" s="75">
        <v>6</v>
      </c>
      <c r="I29" s="75">
        <v>4</v>
      </c>
      <c r="J29" s="75">
        <v>6</v>
      </c>
      <c r="K29" s="75"/>
      <c r="L29" s="75">
        <v>1</v>
      </c>
      <c r="M29" s="75">
        <v>2</v>
      </c>
      <c r="N29" s="75">
        <v>11</v>
      </c>
      <c r="O29" s="75">
        <v>19</v>
      </c>
      <c r="P29" s="75">
        <v>19</v>
      </c>
      <c r="Q29" s="75">
        <v>5</v>
      </c>
      <c r="R29" s="75">
        <v>8</v>
      </c>
      <c r="S29" s="75">
        <v>11</v>
      </c>
      <c r="T29" s="75">
        <v>8</v>
      </c>
      <c r="U29" s="75">
        <v>12</v>
      </c>
      <c r="V29" s="75">
        <v>10</v>
      </c>
      <c r="W29" s="75">
        <v>4</v>
      </c>
      <c r="X29" s="75">
        <v>4</v>
      </c>
      <c r="Y29" s="75">
        <v>6</v>
      </c>
      <c r="Z29" s="251"/>
      <c r="AA29" s="251"/>
    </row>
    <row r="30" spans="1:27" s="5" customFormat="1" ht="15" customHeight="1">
      <c r="A30" s="24" t="s">
        <v>482</v>
      </c>
      <c r="B30" s="65">
        <v>46</v>
      </c>
      <c r="C30" s="65">
        <v>45</v>
      </c>
      <c r="D30" s="65">
        <v>45</v>
      </c>
      <c r="E30" s="66">
        <v>63.888888888888886</v>
      </c>
      <c r="F30" s="66">
        <v>67.16417910447761</v>
      </c>
      <c r="G30" s="66">
        <v>61.64383561643836</v>
      </c>
      <c r="H30" s="75">
        <v>31</v>
      </c>
      <c r="I30" s="75">
        <v>21</v>
      </c>
      <c r="J30" s="75">
        <v>32</v>
      </c>
      <c r="K30" s="75">
        <v>6</v>
      </c>
      <c r="L30" s="75">
        <v>13</v>
      </c>
      <c r="M30" s="75">
        <v>7</v>
      </c>
      <c r="N30" s="75">
        <v>35</v>
      </c>
      <c r="O30" s="75">
        <v>33</v>
      </c>
      <c r="P30" s="75">
        <v>34</v>
      </c>
      <c r="Q30" s="75">
        <v>34</v>
      </c>
      <c r="R30" s="75">
        <v>22</v>
      </c>
      <c r="S30" s="75">
        <v>12</v>
      </c>
      <c r="T30" s="75">
        <v>22</v>
      </c>
      <c r="U30" s="75">
        <v>31</v>
      </c>
      <c r="V30" s="75">
        <v>46</v>
      </c>
      <c r="W30" s="75">
        <v>16</v>
      </c>
      <c r="X30" s="75">
        <v>14</v>
      </c>
      <c r="Y30" s="75">
        <v>15</v>
      </c>
      <c r="Z30" s="251"/>
      <c r="AA30" s="251"/>
    </row>
    <row r="31" spans="1:27" s="5" customFormat="1" ht="19.5" customHeight="1">
      <c r="A31" s="22" t="s">
        <v>533</v>
      </c>
      <c r="B31" s="34">
        <v>114</v>
      </c>
      <c r="C31" s="34">
        <v>122</v>
      </c>
      <c r="D31" s="34">
        <v>126</v>
      </c>
      <c r="E31" s="70">
        <v>74.50980392156863</v>
      </c>
      <c r="F31" s="70">
        <v>78.2051282051282</v>
      </c>
      <c r="G31" s="70">
        <v>76.82926829268293</v>
      </c>
      <c r="H31" s="84">
        <v>55</v>
      </c>
      <c r="I31" s="84">
        <v>41</v>
      </c>
      <c r="J31" s="84">
        <v>52</v>
      </c>
      <c r="K31" s="84">
        <v>15</v>
      </c>
      <c r="L31" s="84">
        <v>22</v>
      </c>
      <c r="M31" s="84">
        <v>18</v>
      </c>
      <c r="N31" s="84">
        <v>83</v>
      </c>
      <c r="O31" s="84">
        <v>93</v>
      </c>
      <c r="P31" s="84">
        <v>94</v>
      </c>
      <c r="Q31" s="84">
        <v>62</v>
      </c>
      <c r="R31" s="84">
        <v>53</v>
      </c>
      <c r="S31" s="84">
        <v>40</v>
      </c>
      <c r="T31" s="84">
        <v>54</v>
      </c>
      <c r="U31" s="84">
        <v>67</v>
      </c>
      <c r="V31" s="84">
        <v>85</v>
      </c>
      <c r="W31" s="84">
        <v>37</v>
      </c>
      <c r="X31" s="84">
        <v>36</v>
      </c>
      <c r="Y31" s="84">
        <v>39</v>
      </c>
      <c r="Z31" s="251"/>
      <c r="AA31" s="251"/>
    </row>
    <row r="32" spans="1:17" ht="13.5" customHeight="1">
      <c r="A32" s="1" t="s">
        <v>58</v>
      </c>
      <c r="C32" s="25"/>
      <c r="D32" s="6"/>
      <c r="E32" s="6"/>
      <c r="F32" s="6"/>
      <c r="G32" s="6"/>
      <c r="H32" s="6"/>
      <c r="I32" s="6"/>
      <c r="J32" s="1"/>
      <c r="K32" s="1"/>
      <c r="L32" s="25"/>
      <c r="M32" s="25"/>
      <c r="N32" s="1"/>
      <c r="O32" s="1"/>
      <c r="P32" s="1"/>
      <c r="Q32" s="1"/>
    </row>
    <row r="33" spans="1:17" ht="8.25" customHeight="1">
      <c r="A33" s="32"/>
      <c r="D33" s="25"/>
      <c r="E33" s="247"/>
      <c r="F33" s="247"/>
      <c r="J33" s="25"/>
      <c r="K33" s="43"/>
      <c r="L33" s="36"/>
      <c r="M33" s="1"/>
      <c r="N33" s="44"/>
      <c r="O33" s="1"/>
      <c r="P33" s="1"/>
      <c r="Q33" s="1"/>
    </row>
    <row r="34" spans="1:25" ht="11.25">
      <c r="A34" s="7"/>
      <c r="B34" s="7"/>
      <c r="C34" s="7"/>
      <c r="D34" s="7"/>
      <c r="E34" s="7"/>
      <c r="F34" s="7"/>
      <c r="G34" s="7"/>
      <c r="H34" s="7"/>
      <c r="I34" s="7"/>
      <c r="J34" s="7"/>
      <c r="K34" s="7"/>
      <c r="L34" s="7"/>
      <c r="M34" s="7"/>
      <c r="N34" s="7"/>
      <c r="O34" s="7"/>
      <c r="P34" s="7"/>
      <c r="Q34" s="7"/>
      <c r="R34" s="7"/>
      <c r="S34" s="7"/>
      <c r="T34" s="7"/>
      <c r="U34" s="7"/>
      <c r="V34" s="7"/>
      <c r="W34" s="7"/>
      <c r="X34" s="7"/>
      <c r="Y34" s="7"/>
    </row>
    <row r="35" spans="1:25" ht="11.25">
      <c r="A35" s="7"/>
      <c r="B35" s="7"/>
      <c r="C35" s="7"/>
      <c r="D35" s="7"/>
      <c r="E35" s="7"/>
      <c r="F35" s="7"/>
      <c r="G35" s="7"/>
      <c r="H35" s="252"/>
      <c r="I35" s="7"/>
      <c r="J35" s="7"/>
      <c r="K35" s="7"/>
      <c r="L35" s="7"/>
      <c r="M35" s="7"/>
      <c r="N35" s="7"/>
      <c r="O35" s="7"/>
      <c r="P35" s="7"/>
      <c r="Q35" s="7"/>
      <c r="R35" s="7"/>
      <c r="S35" s="7"/>
      <c r="T35" s="7"/>
      <c r="U35" s="7"/>
      <c r="V35" s="7"/>
      <c r="W35" s="7"/>
      <c r="X35" s="7"/>
      <c r="Y35" s="7"/>
    </row>
    <row r="36" spans="5:21" ht="11.25">
      <c r="E36" s="1"/>
      <c r="F36" s="1"/>
      <c r="G36" s="1"/>
      <c r="H36" s="1"/>
      <c r="I36" s="1"/>
      <c r="J36" s="1"/>
      <c r="K36" s="1"/>
      <c r="L36" s="1"/>
      <c r="M36" s="1"/>
      <c r="N36" s="1"/>
      <c r="O36" s="1"/>
      <c r="P36" s="1"/>
      <c r="Q36" s="1"/>
      <c r="R36" s="1"/>
      <c r="T36" s="1"/>
      <c r="U36" s="1"/>
    </row>
  </sheetData>
  <mergeCells count="14">
    <mergeCell ref="E6:G6"/>
    <mergeCell ref="K6:M6"/>
    <mergeCell ref="T6:V6"/>
    <mergeCell ref="W6:Y6"/>
    <mergeCell ref="A3:R3"/>
    <mergeCell ref="W3:Y3"/>
    <mergeCell ref="A2:K2"/>
    <mergeCell ref="H6:J6"/>
    <mergeCell ref="N6:P6"/>
    <mergeCell ref="Q6:S6"/>
    <mergeCell ref="G5:P5"/>
    <mergeCell ref="B5:F5"/>
    <mergeCell ref="Q5:Y5"/>
    <mergeCell ref="B6:D6"/>
  </mergeCells>
  <printOptions horizontalCentered="1" verticalCentered="1"/>
  <pageMargins left="0" right="0" top="0.1968503937007874" bottom="0.1968503937007874"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7.xml><?xml version="1.0" encoding="utf-8"?>
<worksheet xmlns="http://schemas.openxmlformats.org/spreadsheetml/2006/main" xmlns:r="http://schemas.openxmlformats.org/officeDocument/2006/relationships">
  <sheetPr codeName="Hoja26"/>
  <dimension ref="A2:N37"/>
  <sheetViews>
    <sheetView showGridLines="0" zoomScaleSheetLayoutView="100" workbookViewId="0" topLeftCell="A1">
      <selection activeCell="A1" sqref="A1"/>
    </sheetView>
  </sheetViews>
  <sheetFormatPr defaultColWidth="11.421875" defaultRowHeight="12.75"/>
  <cols>
    <col min="1" max="1" width="60.7109375" style="1" customWidth="1"/>
    <col min="2" max="13" width="7.7109375" style="25" customWidth="1"/>
    <col min="14" max="14" width="10.7109375" style="25" customWidth="1"/>
    <col min="15" max="15" width="10.7109375" style="1" customWidth="1"/>
    <col min="16" max="16384" width="11.57421875" style="1" customWidth="1"/>
  </cols>
  <sheetData>
    <row r="1" ht="15" customHeight="1"/>
    <row r="2" spans="1:10" s="10" customFormat="1" ht="12.75" customHeight="1">
      <c r="A2" s="505"/>
      <c r="B2" s="505"/>
      <c r="C2" s="505"/>
      <c r="D2" s="505"/>
      <c r="E2" s="505"/>
      <c r="F2" s="505"/>
      <c r="G2" s="505"/>
      <c r="H2" s="505"/>
      <c r="I2" s="505"/>
      <c r="J2" s="205"/>
    </row>
    <row r="3" spans="1:13" s="10" customFormat="1" ht="23.25" customHeight="1">
      <c r="A3" s="506" t="s">
        <v>296</v>
      </c>
      <c r="B3" s="506"/>
      <c r="C3" s="506"/>
      <c r="D3" s="506"/>
      <c r="E3" s="506"/>
      <c r="F3" s="506"/>
      <c r="G3" s="506"/>
      <c r="H3" s="506"/>
      <c r="I3" s="507"/>
      <c r="J3" s="507"/>
      <c r="K3" s="14"/>
      <c r="L3" s="476" t="s">
        <v>297</v>
      </c>
      <c r="M3" s="476"/>
    </row>
    <row r="4" spans="11:14" ht="15" customHeight="1">
      <c r="K4" s="1"/>
      <c r="L4" s="1"/>
      <c r="M4" s="1"/>
      <c r="N4" s="1"/>
    </row>
    <row r="5" spans="1:13" s="25" customFormat="1" ht="33.75" customHeight="1">
      <c r="A5" s="27" t="s">
        <v>524</v>
      </c>
      <c r="B5" s="466" t="s">
        <v>298</v>
      </c>
      <c r="C5" s="466"/>
      <c r="D5" s="466"/>
      <c r="E5" s="466" t="s">
        <v>498</v>
      </c>
      <c r="F5" s="466"/>
      <c r="G5" s="466"/>
      <c r="H5" s="504" t="s">
        <v>299</v>
      </c>
      <c r="I5" s="504"/>
      <c r="J5" s="504"/>
      <c r="K5" s="504" t="s">
        <v>300</v>
      </c>
      <c r="L5" s="504"/>
      <c r="M5" s="504"/>
    </row>
    <row r="6" spans="1:13" s="25" customFormat="1" ht="19.5" customHeight="1">
      <c r="A6" s="27"/>
      <c r="B6" s="18">
        <v>2010</v>
      </c>
      <c r="C6" s="18">
        <v>2009</v>
      </c>
      <c r="D6" s="18">
        <v>2008</v>
      </c>
      <c r="E6" s="18">
        <v>2010</v>
      </c>
      <c r="F6" s="18">
        <v>2009</v>
      </c>
      <c r="G6" s="18">
        <v>2008</v>
      </c>
      <c r="H6" s="18">
        <v>2010</v>
      </c>
      <c r="I6" s="18">
        <v>2009</v>
      </c>
      <c r="J6" s="18">
        <v>2008</v>
      </c>
      <c r="K6" s="18">
        <v>2010</v>
      </c>
      <c r="L6" s="18">
        <v>2009</v>
      </c>
      <c r="M6" s="18">
        <v>2008</v>
      </c>
    </row>
    <row r="7" spans="1:14" s="5" customFormat="1" ht="19.5" customHeight="1">
      <c r="A7" s="19" t="s">
        <v>468</v>
      </c>
      <c r="B7" s="371">
        <v>40.78316310347015</v>
      </c>
      <c r="C7" s="371">
        <v>35.695</v>
      </c>
      <c r="D7" s="371">
        <v>40.428</v>
      </c>
      <c r="E7" s="371">
        <v>22.99562266066104</v>
      </c>
      <c r="F7" s="371">
        <v>21.172</v>
      </c>
      <c r="G7" s="371">
        <v>22.436</v>
      </c>
      <c r="H7" s="401">
        <v>11.993909788745798</v>
      </c>
      <c r="I7" s="401">
        <v>11.026</v>
      </c>
      <c r="J7" s="371">
        <v>11.938</v>
      </c>
      <c r="K7" s="371">
        <v>24.22730444712301</v>
      </c>
      <c r="L7" s="371">
        <v>32.107</v>
      </c>
      <c r="M7" s="371">
        <v>25.199</v>
      </c>
      <c r="N7" s="253"/>
    </row>
    <row r="8" spans="1:14" s="5" customFormat="1" ht="15" customHeight="1">
      <c r="A8" s="20" t="s">
        <v>469</v>
      </c>
      <c r="B8" s="66">
        <v>37.39086845732905</v>
      </c>
      <c r="C8" s="66">
        <v>23.531</v>
      </c>
      <c r="D8" s="66">
        <v>39.173</v>
      </c>
      <c r="E8" s="66">
        <v>22.480053469234303</v>
      </c>
      <c r="F8" s="66">
        <v>16.085</v>
      </c>
      <c r="G8" s="66">
        <v>20.302</v>
      </c>
      <c r="H8" s="402">
        <v>18.628597685784705</v>
      </c>
      <c r="I8" s="402">
        <v>12.091</v>
      </c>
      <c r="J8" s="66">
        <v>15.591</v>
      </c>
      <c r="K8" s="66">
        <v>21.500480387651947</v>
      </c>
      <c r="L8" s="66">
        <v>48.294</v>
      </c>
      <c r="M8" s="66">
        <v>24.934</v>
      </c>
      <c r="N8" s="253"/>
    </row>
    <row r="9" spans="1:14" s="5" customFormat="1" ht="15" customHeight="1">
      <c r="A9" s="20" t="s">
        <v>526</v>
      </c>
      <c r="B9" s="66">
        <v>32.13254437869823</v>
      </c>
      <c r="C9" s="66">
        <v>30.678</v>
      </c>
      <c r="D9" s="66">
        <v>34.593</v>
      </c>
      <c r="E9" s="66">
        <v>27.375147928994082</v>
      </c>
      <c r="F9" s="66">
        <v>17.245</v>
      </c>
      <c r="G9" s="66">
        <v>23.524</v>
      </c>
      <c r="H9" s="402">
        <v>15.413017751479291</v>
      </c>
      <c r="I9" s="402">
        <v>16.081</v>
      </c>
      <c r="J9" s="66">
        <v>15.525</v>
      </c>
      <c r="K9" s="66">
        <v>25.079289940828403</v>
      </c>
      <c r="L9" s="66">
        <v>35.996</v>
      </c>
      <c r="M9" s="66">
        <v>26.359</v>
      </c>
      <c r="N9" s="253"/>
    </row>
    <row r="10" spans="1:14" s="5" customFormat="1" ht="15" customHeight="1">
      <c r="A10" s="20" t="s">
        <v>527</v>
      </c>
      <c r="B10" s="66">
        <v>38.04646417078722</v>
      </c>
      <c r="C10" s="66">
        <v>38.914</v>
      </c>
      <c r="D10" s="66">
        <v>38.722</v>
      </c>
      <c r="E10" s="66">
        <v>35.93320775449337</v>
      </c>
      <c r="F10" s="66">
        <v>28.805</v>
      </c>
      <c r="G10" s="66">
        <v>26.776</v>
      </c>
      <c r="H10" s="402">
        <v>6.269131151400989</v>
      </c>
      <c r="I10" s="402">
        <v>5.654</v>
      </c>
      <c r="J10" s="66">
        <v>3.302</v>
      </c>
      <c r="K10" s="66">
        <v>19.75119692331842</v>
      </c>
      <c r="L10" s="66">
        <v>26.627</v>
      </c>
      <c r="M10" s="66">
        <v>31.2</v>
      </c>
      <c r="N10" s="253"/>
    </row>
    <row r="11" spans="1:14" s="5" customFormat="1" ht="15" customHeight="1">
      <c r="A11" s="20" t="s">
        <v>470</v>
      </c>
      <c r="B11" s="66">
        <v>37.78540875956383</v>
      </c>
      <c r="C11" s="66">
        <v>37.661</v>
      </c>
      <c r="D11" s="66">
        <v>40.385</v>
      </c>
      <c r="E11" s="66">
        <v>23.429122236279294</v>
      </c>
      <c r="F11" s="66">
        <v>17.843</v>
      </c>
      <c r="G11" s="66">
        <v>20.445</v>
      </c>
      <c r="H11" s="402">
        <v>10.416290137960118</v>
      </c>
      <c r="I11" s="402">
        <v>10.136</v>
      </c>
      <c r="J11" s="66">
        <v>10.83</v>
      </c>
      <c r="K11" s="66">
        <v>28.36917886619676</v>
      </c>
      <c r="L11" s="66">
        <v>34.359</v>
      </c>
      <c r="M11" s="66">
        <v>28.341</v>
      </c>
      <c r="N11" s="253"/>
    </row>
    <row r="12" spans="1:14" s="5" customFormat="1" ht="15" customHeight="1">
      <c r="A12" s="20" t="s">
        <v>528</v>
      </c>
      <c r="B12" s="66">
        <v>53.08072183504869</v>
      </c>
      <c r="C12" s="66">
        <v>52.124</v>
      </c>
      <c r="D12" s="66">
        <v>58.332</v>
      </c>
      <c r="E12" s="66">
        <v>22.41657820648913</v>
      </c>
      <c r="F12" s="66">
        <v>25.002</v>
      </c>
      <c r="G12" s="66">
        <v>14.657</v>
      </c>
      <c r="H12" s="402">
        <v>6.710665989754004</v>
      </c>
      <c r="I12" s="402">
        <v>7.333</v>
      </c>
      <c r="J12" s="66">
        <v>11.633</v>
      </c>
      <c r="K12" s="66">
        <v>17.792033968708175</v>
      </c>
      <c r="L12" s="66">
        <v>15.54</v>
      </c>
      <c r="M12" s="66">
        <v>15.378</v>
      </c>
      <c r="N12" s="253"/>
    </row>
    <row r="13" spans="1:14" s="5" customFormat="1" ht="15" customHeight="1">
      <c r="A13" s="20" t="s">
        <v>471</v>
      </c>
      <c r="B13" s="66">
        <v>26.3816067997525</v>
      </c>
      <c r="C13" s="66">
        <v>26.732</v>
      </c>
      <c r="D13" s="66">
        <v>34.504</v>
      </c>
      <c r="E13" s="66">
        <v>11.013775360666948</v>
      </c>
      <c r="F13" s="66">
        <v>22.71</v>
      </c>
      <c r="G13" s="66">
        <v>13.268</v>
      </c>
      <c r="H13" s="402">
        <v>12.124271338782687</v>
      </c>
      <c r="I13" s="402">
        <v>11.679</v>
      </c>
      <c r="J13" s="66">
        <v>13.058</v>
      </c>
      <c r="K13" s="66">
        <v>50.480346500797864</v>
      </c>
      <c r="L13" s="66">
        <v>38.879</v>
      </c>
      <c r="M13" s="66">
        <v>39.17</v>
      </c>
      <c r="N13" s="253"/>
    </row>
    <row r="14" spans="1:14" s="5" customFormat="1" ht="15" customHeight="1">
      <c r="A14" s="20" t="s">
        <v>529</v>
      </c>
      <c r="B14" s="66">
        <v>58.874202669823106</v>
      </c>
      <c r="C14" s="66">
        <v>55.636</v>
      </c>
      <c r="D14" s="66">
        <v>47.217</v>
      </c>
      <c r="E14" s="66">
        <v>13.967251923456303</v>
      </c>
      <c r="F14" s="66">
        <v>15.399</v>
      </c>
      <c r="G14" s="66">
        <v>19.278</v>
      </c>
      <c r="H14" s="402">
        <v>18.5046360228842</v>
      </c>
      <c r="I14" s="402">
        <v>19.349</v>
      </c>
      <c r="J14" s="66">
        <v>20.072</v>
      </c>
      <c r="K14" s="66">
        <v>8.653909383836393</v>
      </c>
      <c r="L14" s="66">
        <v>9.616</v>
      </c>
      <c r="M14" s="66">
        <v>13.433</v>
      </c>
      <c r="N14" s="253"/>
    </row>
    <row r="15" spans="1:14" s="5" customFormat="1" ht="15" customHeight="1">
      <c r="A15" s="20" t="s">
        <v>472</v>
      </c>
      <c r="B15" s="66">
        <v>31.775980832584604</v>
      </c>
      <c r="C15" s="66">
        <v>28.159</v>
      </c>
      <c r="D15" s="66">
        <v>28.777</v>
      </c>
      <c r="E15" s="66">
        <v>25.9294912933727</v>
      </c>
      <c r="F15" s="66">
        <v>30.976</v>
      </c>
      <c r="G15" s="66">
        <v>31.661</v>
      </c>
      <c r="H15" s="402">
        <v>17.387583964403373</v>
      </c>
      <c r="I15" s="402">
        <v>16.087</v>
      </c>
      <c r="J15" s="66">
        <v>15.622</v>
      </c>
      <c r="K15" s="66">
        <v>24.906943909639327</v>
      </c>
      <c r="L15" s="66">
        <v>24.779</v>
      </c>
      <c r="M15" s="66">
        <v>23.94</v>
      </c>
      <c r="N15" s="253"/>
    </row>
    <row r="16" spans="1:14" s="5" customFormat="1" ht="15" customHeight="1">
      <c r="A16" s="20" t="s">
        <v>473</v>
      </c>
      <c r="B16" s="66">
        <v>54.595881629555976</v>
      </c>
      <c r="C16" s="66">
        <v>51.735</v>
      </c>
      <c r="D16" s="66">
        <v>57.674</v>
      </c>
      <c r="E16" s="66">
        <v>22.970250399016194</v>
      </c>
      <c r="F16" s="66">
        <v>20.959</v>
      </c>
      <c r="G16" s="66">
        <v>26.079</v>
      </c>
      <c r="H16" s="402">
        <v>4.440199900573013</v>
      </c>
      <c r="I16" s="402">
        <v>4.419</v>
      </c>
      <c r="J16" s="66">
        <v>4.89</v>
      </c>
      <c r="K16" s="66">
        <v>17.99366807085481</v>
      </c>
      <c r="L16" s="66">
        <v>22.887</v>
      </c>
      <c r="M16" s="66">
        <v>11.357</v>
      </c>
      <c r="N16" s="253"/>
    </row>
    <row r="17" spans="1:14" s="5" customFormat="1" ht="15" customHeight="1">
      <c r="A17" s="20" t="s">
        <v>530</v>
      </c>
      <c r="B17" s="66">
        <v>53.33486308704298</v>
      </c>
      <c r="C17" s="66">
        <v>47.389</v>
      </c>
      <c r="D17" s="66">
        <v>41.084</v>
      </c>
      <c r="E17" s="66">
        <v>9.503594921217683</v>
      </c>
      <c r="F17" s="66">
        <v>8.297</v>
      </c>
      <c r="G17" s="66">
        <v>15.807</v>
      </c>
      <c r="H17" s="402">
        <v>11.079241242160013</v>
      </c>
      <c r="I17" s="402">
        <v>11.491</v>
      </c>
      <c r="J17" s="66">
        <v>11.791</v>
      </c>
      <c r="K17" s="66">
        <v>26.082300749579318</v>
      </c>
      <c r="L17" s="66">
        <v>32.823</v>
      </c>
      <c r="M17" s="66">
        <v>31.319</v>
      </c>
      <c r="N17" s="253"/>
    </row>
    <row r="18" spans="1:14" s="5" customFormat="1" ht="19.5" customHeight="1">
      <c r="A18" s="21" t="s">
        <v>474</v>
      </c>
      <c r="B18" s="68">
        <v>38.280100234676425</v>
      </c>
      <c r="C18" s="68">
        <v>35.15</v>
      </c>
      <c r="D18" s="68">
        <v>34.832</v>
      </c>
      <c r="E18" s="68">
        <v>28.2059186189889</v>
      </c>
      <c r="F18" s="68">
        <v>31.745</v>
      </c>
      <c r="G18" s="68">
        <v>29.55</v>
      </c>
      <c r="H18" s="403">
        <v>6.377033530885804</v>
      </c>
      <c r="I18" s="403">
        <v>5.714</v>
      </c>
      <c r="J18" s="68">
        <v>5.355</v>
      </c>
      <c r="K18" s="68">
        <v>27.136947615448868</v>
      </c>
      <c r="L18" s="68">
        <v>27.391</v>
      </c>
      <c r="M18" s="68">
        <v>30.264</v>
      </c>
      <c r="N18" s="253"/>
    </row>
    <row r="19" spans="1:14" s="5" customFormat="1" ht="15" customHeight="1">
      <c r="A19" s="20" t="s">
        <v>531</v>
      </c>
      <c r="B19" s="66">
        <v>37.80120688944178</v>
      </c>
      <c r="C19" s="66">
        <v>31.494</v>
      </c>
      <c r="D19" s="66">
        <v>30.157</v>
      </c>
      <c r="E19" s="66">
        <v>33.55235123506852</v>
      </c>
      <c r="F19" s="66">
        <v>36.406</v>
      </c>
      <c r="G19" s="66">
        <v>33.151</v>
      </c>
      <c r="H19" s="402">
        <v>5.675679390782004</v>
      </c>
      <c r="I19" s="402">
        <v>4.882</v>
      </c>
      <c r="J19" s="66">
        <v>4.445</v>
      </c>
      <c r="K19" s="66">
        <v>22.970762484707695</v>
      </c>
      <c r="L19" s="66">
        <v>27.218</v>
      </c>
      <c r="M19" s="66">
        <v>32.247</v>
      </c>
      <c r="N19" s="253"/>
    </row>
    <row r="20" spans="1:14" s="5" customFormat="1" ht="15" customHeight="1">
      <c r="A20" s="20" t="s">
        <v>475</v>
      </c>
      <c r="B20" s="66">
        <v>21.512923351158644</v>
      </c>
      <c r="C20" s="66">
        <v>27.8</v>
      </c>
      <c r="D20" s="66">
        <v>30.426</v>
      </c>
      <c r="E20" s="66">
        <v>17.931149732620323</v>
      </c>
      <c r="F20" s="66">
        <v>21.698</v>
      </c>
      <c r="G20" s="66">
        <v>22.203</v>
      </c>
      <c r="H20" s="402">
        <v>8.316622103386809</v>
      </c>
      <c r="I20" s="402">
        <v>10.265</v>
      </c>
      <c r="J20" s="66">
        <v>11.091</v>
      </c>
      <c r="K20" s="66">
        <v>52.23930481283422</v>
      </c>
      <c r="L20" s="66">
        <v>40.238</v>
      </c>
      <c r="M20" s="66">
        <v>36.28</v>
      </c>
      <c r="N20" s="253"/>
    </row>
    <row r="21" spans="1:14" s="5" customFormat="1" ht="15" customHeight="1">
      <c r="A21" s="20" t="s">
        <v>532</v>
      </c>
      <c r="B21" s="66">
        <v>72.3309337929636</v>
      </c>
      <c r="C21" s="66">
        <v>76.175</v>
      </c>
      <c r="D21" s="66">
        <v>84.046</v>
      </c>
      <c r="E21" s="66">
        <v>7.472371489404847</v>
      </c>
      <c r="F21" s="66">
        <v>5.918</v>
      </c>
      <c r="G21" s="66">
        <v>7.015</v>
      </c>
      <c r="H21" s="402">
        <v>8.01987224982257</v>
      </c>
      <c r="I21" s="402">
        <v>6.564</v>
      </c>
      <c r="J21" s="66">
        <v>5.487</v>
      </c>
      <c r="K21" s="66">
        <v>12.176822467808982</v>
      </c>
      <c r="L21" s="66">
        <v>11.343</v>
      </c>
      <c r="M21" s="66">
        <v>3.453</v>
      </c>
      <c r="N21" s="253"/>
    </row>
    <row r="22" spans="1:14" s="5" customFormat="1" ht="19.5" customHeight="1">
      <c r="A22" s="22" t="s">
        <v>533</v>
      </c>
      <c r="B22" s="70">
        <v>40.17781561429835</v>
      </c>
      <c r="C22" s="70">
        <v>35.5</v>
      </c>
      <c r="D22" s="70">
        <v>38.996</v>
      </c>
      <c r="E22" s="70">
        <v>24.255694716995652</v>
      </c>
      <c r="F22" s="70">
        <v>23.682</v>
      </c>
      <c r="G22" s="70">
        <v>24.256</v>
      </c>
      <c r="H22" s="404">
        <v>10.635509253915117</v>
      </c>
      <c r="I22" s="404">
        <v>9.765</v>
      </c>
      <c r="J22" s="70">
        <v>10.254</v>
      </c>
      <c r="K22" s="70">
        <v>24.930980414790874</v>
      </c>
      <c r="L22" s="70">
        <v>30.988</v>
      </c>
      <c r="M22" s="70">
        <v>26.494</v>
      </c>
      <c r="N22" s="253"/>
    </row>
    <row r="23" spans="1:14" s="5" customFormat="1" ht="19.5" customHeight="1">
      <c r="A23" s="23" t="s">
        <v>478</v>
      </c>
      <c r="C23" s="371"/>
      <c r="D23" s="371"/>
      <c r="F23" s="371"/>
      <c r="G23" s="371"/>
      <c r="I23" s="401"/>
      <c r="J23" s="371"/>
      <c r="L23" s="371"/>
      <c r="M23" s="371"/>
      <c r="N23" s="253"/>
    </row>
    <row r="24" spans="1:14" s="5" customFormat="1" ht="15" customHeight="1">
      <c r="A24" s="20" t="s">
        <v>534</v>
      </c>
      <c r="B24" s="66">
        <v>39.10986773150971</v>
      </c>
      <c r="C24" s="66">
        <v>33.522</v>
      </c>
      <c r="D24" s="66">
        <v>39.651</v>
      </c>
      <c r="E24" s="66">
        <v>30.70111465793113</v>
      </c>
      <c r="F24" s="66">
        <v>29.546</v>
      </c>
      <c r="G24" s="66">
        <v>30.429</v>
      </c>
      <c r="H24" s="402">
        <v>8.165656420740529</v>
      </c>
      <c r="I24" s="402">
        <v>7.002</v>
      </c>
      <c r="J24" s="66">
        <v>7.439</v>
      </c>
      <c r="K24" s="66">
        <v>22.023361189818633</v>
      </c>
      <c r="L24" s="66">
        <v>29.93</v>
      </c>
      <c r="M24" s="66">
        <v>22.48</v>
      </c>
      <c r="N24" s="253"/>
    </row>
    <row r="25" spans="1:14" s="5" customFormat="1" ht="15" customHeight="1">
      <c r="A25" s="20" t="s">
        <v>535</v>
      </c>
      <c r="B25" s="66"/>
      <c r="C25" s="66"/>
      <c r="D25" s="66"/>
      <c r="E25" s="66"/>
      <c r="F25" s="66"/>
      <c r="G25" s="66"/>
      <c r="H25" s="402"/>
      <c r="I25" s="402"/>
      <c r="J25" s="66"/>
      <c r="K25" s="66"/>
      <c r="L25" s="66"/>
      <c r="M25" s="66"/>
      <c r="N25" s="253"/>
    </row>
    <row r="26" spans="1:14" s="5" customFormat="1" ht="15" customHeight="1">
      <c r="A26" s="24" t="s">
        <v>479</v>
      </c>
      <c r="B26" s="66">
        <v>27.810336689741977</v>
      </c>
      <c r="C26" s="66">
        <v>27.817</v>
      </c>
      <c r="D26" s="66">
        <v>27.485</v>
      </c>
      <c r="E26" s="66">
        <v>11.48324417872876</v>
      </c>
      <c r="F26" s="66">
        <v>15.125</v>
      </c>
      <c r="G26" s="66">
        <v>13.126</v>
      </c>
      <c r="H26" s="402">
        <v>16.295626179987412</v>
      </c>
      <c r="I26" s="402">
        <v>13.671</v>
      </c>
      <c r="J26" s="66">
        <v>12.24</v>
      </c>
      <c r="K26" s="66">
        <v>44.41079295154185</v>
      </c>
      <c r="L26" s="66">
        <v>43.387</v>
      </c>
      <c r="M26" s="66">
        <v>47.149</v>
      </c>
      <c r="N26" s="253"/>
    </row>
    <row r="27" spans="1:14" s="5" customFormat="1" ht="15" customHeight="1">
      <c r="A27" s="24" t="s">
        <v>480</v>
      </c>
      <c r="B27" s="66">
        <v>32.13702520411786</v>
      </c>
      <c r="C27" s="66">
        <v>30.678</v>
      </c>
      <c r="D27" s="66">
        <v>43.766</v>
      </c>
      <c r="E27" s="66">
        <v>27.717429889953856</v>
      </c>
      <c r="F27" s="66">
        <v>20.781</v>
      </c>
      <c r="G27" s="66">
        <v>8.022</v>
      </c>
      <c r="H27" s="402">
        <v>11.611643592474262</v>
      </c>
      <c r="I27" s="402">
        <v>11.219</v>
      </c>
      <c r="J27" s="66">
        <v>10.373</v>
      </c>
      <c r="K27" s="66">
        <v>28.53390131345403</v>
      </c>
      <c r="L27" s="66">
        <v>37.322</v>
      </c>
      <c r="M27" s="66">
        <v>37.839</v>
      </c>
      <c r="N27" s="253"/>
    </row>
    <row r="28" spans="1:14" s="5" customFormat="1" ht="15" customHeight="1">
      <c r="A28" s="24" t="s">
        <v>481</v>
      </c>
      <c r="B28" s="66">
        <v>54.0187738339689</v>
      </c>
      <c r="C28" s="66">
        <v>43.981</v>
      </c>
      <c r="D28" s="66">
        <v>32.3</v>
      </c>
      <c r="E28" s="66">
        <v>11.938985039601056</v>
      </c>
      <c r="F28" s="66">
        <v>10.269</v>
      </c>
      <c r="G28" s="66">
        <v>29.379</v>
      </c>
      <c r="H28" s="402">
        <v>13.93003813435025</v>
      </c>
      <c r="I28" s="402">
        <v>14.686</v>
      </c>
      <c r="J28" s="66">
        <v>15.818</v>
      </c>
      <c r="K28" s="66">
        <v>20.11220299207979</v>
      </c>
      <c r="L28" s="66">
        <v>31.064</v>
      </c>
      <c r="M28" s="66">
        <v>22.502</v>
      </c>
      <c r="N28" s="253"/>
    </row>
    <row r="29" spans="1:14" s="5" customFormat="1" ht="15" customHeight="1">
      <c r="A29" s="24" t="s">
        <v>482</v>
      </c>
      <c r="B29" s="66">
        <v>52.90504223189147</v>
      </c>
      <c r="C29" s="66">
        <v>59.009</v>
      </c>
      <c r="D29" s="66">
        <v>51.849</v>
      </c>
      <c r="E29" s="66">
        <v>11.807866223018513</v>
      </c>
      <c r="F29" s="66">
        <v>7.919</v>
      </c>
      <c r="G29" s="66">
        <v>12.657</v>
      </c>
      <c r="H29" s="402">
        <v>14.297414896339902</v>
      </c>
      <c r="I29" s="402">
        <v>18.566</v>
      </c>
      <c r="J29" s="66">
        <v>15.591</v>
      </c>
      <c r="K29" s="66">
        <v>20.98967664875011</v>
      </c>
      <c r="L29" s="66">
        <v>14.507</v>
      </c>
      <c r="M29" s="66">
        <v>19.904</v>
      </c>
      <c r="N29" s="253"/>
    </row>
    <row r="30" spans="1:14" s="5" customFormat="1" ht="19.5" customHeight="1">
      <c r="A30" s="22" t="s">
        <v>533</v>
      </c>
      <c r="B30" s="70">
        <v>40.17781561429835</v>
      </c>
      <c r="C30" s="70">
        <v>35.5</v>
      </c>
      <c r="D30" s="70">
        <v>38.996</v>
      </c>
      <c r="E30" s="70">
        <v>24.255694716995652</v>
      </c>
      <c r="F30" s="70">
        <v>23.682</v>
      </c>
      <c r="G30" s="70">
        <v>24.256</v>
      </c>
      <c r="H30" s="404">
        <v>10.635509253915117</v>
      </c>
      <c r="I30" s="404">
        <v>9.765</v>
      </c>
      <c r="J30" s="70">
        <v>10.254</v>
      </c>
      <c r="K30" s="70">
        <v>24.930980414790874</v>
      </c>
      <c r="L30" s="70">
        <v>30.988</v>
      </c>
      <c r="M30" s="70">
        <v>26.494</v>
      </c>
      <c r="N30" s="253"/>
    </row>
    <row r="31" spans="1:9" ht="21" customHeight="1">
      <c r="A31" s="546" t="s">
        <v>302</v>
      </c>
      <c r="B31" s="547"/>
      <c r="C31" s="547"/>
      <c r="D31" s="547"/>
      <c r="E31" s="547"/>
      <c r="F31" s="547"/>
      <c r="G31" s="547"/>
      <c r="H31" s="547"/>
      <c r="I31" s="547"/>
    </row>
    <row r="32" ht="11.25">
      <c r="A32" s="1" t="s">
        <v>58</v>
      </c>
    </row>
    <row r="33" ht="11.25">
      <c r="A33" s="7"/>
    </row>
    <row r="34" spans="1:13" ht="11.25">
      <c r="A34" s="7"/>
      <c r="B34" s="217"/>
      <c r="C34" s="217"/>
      <c r="D34" s="217"/>
      <c r="E34" s="217"/>
      <c r="F34" s="217"/>
      <c r="G34" s="217"/>
      <c r="H34" s="217"/>
      <c r="I34" s="217"/>
      <c r="J34" s="217"/>
      <c r="K34" s="217"/>
      <c r="L34" s="217"/>
      <c r="M34" s="217"/>
    </row>
    <row r="35" ht="11.25">
      <c r="A35" s="7"/>
    </row>
    <row r="36" ht="11.25">
      <c r="A36" s="7"/>
    </row>
    <row r="37" ht="11.25">
      <c r="F37" s="240"/>
    </row>
  </sheetData>
  <mergeCells count="8">
    <mergeCell ref="K5:M5"/>
    <mergeCell ref="A2:I2"/>
    <mergeCell ref="A31:I31"/>
    <mergeCell ref="B5:D5"/>
    <mergeCell ref="E5:G5"/>
    <mergeCell ref="H5:J5"/>
    <mergeCell ref="A3:J3"/>
    <mergeCell ref="L3:M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8.xml><?xml version="1.0" encoding="utf-8"?>
<worksheet xmlns="http://schemas.openxmlformats.org/spreadsheetml/2006/main" xmlns:r="http://schemas.openxmlformats.org/officeDocument/2006/relationships">
  <sheetPr codeName="Hoja27"/>
  <dimension ref="A2:N37"/>
  <sheetViews>
    <sheetView showGridLines="0" zoomScaleSheetLayoutView="100" workbookViewId="0" topLeftCell="A1">
      <selection activeCell="A1" sqref="A1"/>
    </sheetView>
  </sheetViews>
  <sheetFormatPr defaultColWidth="11.421875" defaultRowHeight="12.75"/>
  <cols>
    <col min="1" max="1" width="60.7109375" style="1" customWidth="1"/>
    <col min="2" max="13" width="7.7109375" style="25" customWidth="1"/>
    <col min="14" max="16384" width="11.57421875" style="1" customWidth="1"/>
  </cols>
  <sheetData>
    <row r="1" ht="14.25" customHeight="1"/>
    <row r="2" spans="1:10" s="10" customFormat="1" ht="16.5" customHeight="1">
      <c r="A2" s="505"/>
      <c r="B2" s="505"/>
      <c r="C2" s="505"/>
      <c r="D2" s="505"/>
      <c r="E2" s="505"/>
      <c r="F2" s="505"/>
      <c r="G2" s="505"/>
      <c r="H2" s="505"/>
      <c r="I2" s="505"/>
      <c r="J2" s="205"/>
    </row>
    <row r="3" spans="1:13" s="10" customFormat="1" ht="24" customHeight="1">
      <c r="A3" s="506" t="s">
        <v>303</v>
      </c>
      <c r="B3" s="506"/>
      <c r="C3" s="506"/>
      <c r="D3" s="506"/>
      <c r="E3" s="506"/>
      <c r="F3" s="506"/>
      <c r="G3" s="506"/>
      <c r="H3" s="506"/>
      <c r="I3" s="507"/>
      <c r="J3" s="507"/>
      <c r="K3" s="14"/>
      <c r="L3" s="476" t="s">
        <v>304</v>
      </c>
      <c r="M3" s="476"/>
    </row>
    <row r="4" ht="9.75" customHeight="1">
      <c r="N4" s="25"/>
    </row>
    <row r="5" spans="1:13" s="25" customFormat="1" ht="33.75" customHeight="1">
      <c r="A5" s="27" t="s">
        <v>524</v>
      </c>
      <c r="B5" s="531" t="s">
        <v>166</v>
      </c>
      <c r="C5" s="531"/>
      <c r="D5" s="531"/>
      <c r="E5" s="531" t="s">
        <v>167</v>
      </c>
      <c r="F5" s="531"/>
      <c r="G5" s="531"/>
      <c r="H5" s="531" t="s">
        <v>168</v>
      </c>
      <c r="I5" s="531"/>
      <c r="J5" s="531"/>
      <c r="K5" s="531" t="s">
        <v>169</v>
      </c>
      <c r="L5" s="531"/>
      <c r="M5" s="531"/>
    </row>
    <row r="6" spans="1:13" s="25" customFormat="1" ht="19.5" customHeight="1">
      <c r="A6" s="27"/>
      <c r="B6" s="18">
        <v>2010</v>
      </c>
      <c r="C6" s="18">
        <v>2009</v>
      </c>
      <c r="D6" s="18">
        <v>2008</v>
      </c>
      <c r="E6" s="18">
        <v>2010</v>
      </c>
      <c r="F6" s="18">
        <v>2009</v>
      </c>
      <c r="G6" s="18">
        <v>2008</v>
      </c>
      <c r="H6" s="18">
        <v>2010</v>
      </c>
      <c r="I6" s="18">
        <v>2009</v>
      </c>
      <c r="J6" s="18">
        <v>2008</v>
      </c>
      <c r="K6" s="18">
        <v>2010</v>
      </c>
      <c r="L6" s="18">
        <v>2009</v>
      </c>
      <c r="M6" s="18">
        <v>2008</v>
      </c>
    </row>
    <row r="7" spans="1:14" s="5" customFormat="1" ht="19.5" customHeight="1">
      <c r="A7" s="19" t="s">
        <v>468</v>
      </c>
      <c r="B7" s="371">
        <v>65.18318213538032</v>
      </c>
      <c r="C7" s="371">
        <v>69.479</v>
      </c>
      <c r="D7" s="371">
        <v>66</v>
      </c>
      <c r="E7" s="371">
        <v>18.243830489120093</v>
      </c>
      <c r="F7" s="371">
        <v>16.722</v>
      </c>
      <c r="G7" s="371">
        <v>19.5</v>
      </c>
      <c r="H7" s="371">
        <v>13.956734124214934</v>
      </c>
      <c r="I7" s="371">
        <v>10.932</v>
      </c>
      <c r="J7" s="371">
        <v>11</v>
      </c>
      <c r="K7" s="371">
        <v>2.616253251284654</v>
      </c>
      <c r="L7" s="371">
        <v>2.867</v>
      </c>
      <c r="M7" s="371">
        <v>3.49</v>
      </c>
      <c r="N7" s="37"/>
    </row>
    <row r="8" spans="1:14" s="5" customFormat="1" ht="15" customHeight="1">
      <c r="A8" s="20" t="s">
        <v>469</v>
      </c>
      <c r="B8" s="66">
        <v>51.47144826433853</v>
      </c>
      <c r="C8" s="66">
        <v>71.292</v>
      </c>
      <c r="D8" s="66">
        <v>57.43790686419907</v>
      </c>
      <c r="E8" s="66">
        <v>20.75587952713146</v>
      </c>
      <c r="F8" s="66">
        <v>14.571</v>
      </c>
      <c r="G8" s="66">
        <v>21.894562655135267</v>
      </c>
      <c r="H8" s="66">
        <v>27.01867245916705</v>
      </c>
      <c r="I8" s="66">
        <v>13.379</v>
      </c>
      <c r="J8" s="66">
        <v>17.965249699486392</v>
      </c>
      <c r="K8" s="66">
        <v>0.7539997493629642</v>
      </c>
      <c r="L8" s="66">
        <v>0.757</v>
      </c>
      <c r="M8" s="66">
        <v>2.702280781179262</v>
      </c>
      <c r="N8" s="37"/>
    </row>
    <row r="9" spans="1:14" s="5" customFormat="1" ht="15" customHeight="1">
      <c r="A9" s="20" t="s">
        <v>526</v>
      </c>
      <c r="B9" s="66">
        <v>41.500591715976334</v>
      </c>
      <c r="C9" s="66">
        <v>54.334</v>
      </c>
      <c r="D9" s="66">
        <v>48.32968345610193</v>
      </c>
      <c r="E9" s="66">
        <v>35.20473372781065</v>
      </c>
      <c r="F9" s="66">
        <v>29.013</v>
      </c>
      <c r="G9" s="66">
        <v>31.40752538323711</v>
      </c>
      <c r="H9" s="66">
        <v>11.176331360946746</v>
      </c>
      <c r="I9" s="66">
        <v>7.176</v>
      </c>
      <c r="J9" s="66">
        <v>10.364324109098149</v>
      </c>
      <c r="K9" s="66">
        <v>12.118343195266272</v>
      </c>
      <c r="L9" s="66">
        <v>9.476</v>
      </c>
      <c r="M9" s="66">
        <v>9.898467051562811</v>
      </c>
      <c r="N9" s="37"/>
    </row>
    <row r="10" spans="1:14" s="5" customFormat="1" ht="15" customHeight="1">
      <c r="A10" s="20" t="s">
        <v>527</v>
      </c>
      <c r="B10" s="66">
        <v>77.69405855113413</v>
      </c>
      <c r="C10" s="66">
        <v>75.611</v>
      </c>
      <c r="D10" s="66">
        <v>71.34220823585433</v>
      </c>
      <c r="E10" s="66">
        <v>13.309394866964915</v>
      </c>
      <c r="F10" s="66">
        <v>12.039</v>
      </c>
      <c r="G10" s="66">
        <v>17.175627833792262</v>
      </c>
      <c r="H10" s="66">
        <v>7.8663370222117575</v>
      </c>
      <c r="I10" s="66">
        <v>6.781</v>
      </c>
      <c r="J10" s="66">
        <v>6.416016231548001</v>
      </c>
      <c r="K10" s="66">
        <v>1.1302095596891923</v>
      </c>
      <c r="L10" s="66">
        <v>5.57</v>
      </c>
      <c r="M10" s="66">
        <v>5.066147698805408</v>
      </c>
      <c r="N10" s="37"/>
    </row>
    <row r="11" spans="1:14" s="5" customFormat="1" ht="15" customHeight="1">
      <c r="A11" s="20" t="s">
        <v>470</v>
      </c>
      <c r="B11" s="66">
        <v>75.52262184468944</v>
      </c>
      <c r="C11" s="66">
        <v>79.836</v>
      </c>
      <c r="D11" s="66">
        <v>78.1021897810219</v>
      </c>
      <c r="E11" s="66">
        <v>11.01271160913308</v>
      </c>
      <c r="F11" s="66">
        <v>9.367</v>
      </c>
      <c r="G11" s="66">
        <v>10.015440763615945</v>
      </c>
      <c r="H11" s="66">
        <v>11.45249713838183</v>
      </c>
      <c r="I11" s="66">
        <v>9.1</v>
      </c>
      <c r="J11" s="66">
        <v>10.23301516002246</v>
      </c>
      <c r="K11" s="66">
        <v>2.0121694077956507</v>
      </c>
      <c r="L11" s="66">
        <v>1.696</v>
      </c>
      <c r="M11" s="66">
        <v>1.649354295339697</v>
      </c>
      <c r="N11" s="37"/>
    </row>
    <row r="12" spans="1:14" s="5" customFormat="1" ht="15" customHeight="1">
      <c r="A12" s="20" t="s">
        <v>528</v>
      </c>
      <c r="B12" s="66">
        <v>76.71112752111506</v>
      </c>
      <c r="C12" s="66">
        <v>75.398</v>
      </c>
      <c r="D12" s="66">
        <v>71.94748135281496</v>
      </c>
      <c r="E12" s="66">
        <v>7.95680066460516</v>
      </c>
      <c r="F12" s="66">
        <v>9.729</v>
      </c>
      <c r="G12" s="66">
        <v>11.780933891897414</v>
      </c>
      <c r="H12" s="66">
        <v>11.976738819402778</v>
      </c>
      <c r="I12" s="66">
        <v>12.828</v>
      </c>
      <c r="J12" s="66">
        <v>12.858894451823849</v>
      </c>
      <c r="K12" s="66">
        <v>3.355332994877002</v>
      </c>
      <c r="L12" s="66">
        <v>2.046</v>
      </c>
      <c r="M12" s="66">
        <v>3.4126903034637786</v>
      </c>
      <c r="N12" s="37"/>
    </row>
    <row r="13" spans="1:14" s="5" customFormat="1" ht="15" customHeight="1">
      <c r="A13" s="20" t="s">
        <v>471</v>
      </c>
      <c r="B13" s="66">
        <v>51.450809261731855</v>
      </c>
      <c r="C13" s="66">
        <v>51.579</v>
      </c>
      <c r="D13" s="66">
        <v>46.16142945163278</v>
      </c>
      <c r="E13" s="66">
        <v>37.07949327514899</v>
      </c>
      <c r="F13" s="66">
        <v>36.991</v>
      </c>
      <c r="G13" s="66">
        <v>43.45450811254878</v>
      </c>
      <c r="H13" s="66">
        <v>10.408050281694727</v>
      </c>
      <c r="I13" s="66">
        <v>8.122</v>
      </c>
      <c r="J13" s="66">
        <v>9.435202300266996</v>
      </c>
      <c r="K13" s="66">
        <v>1.061647181424431</v>
      </c>
      <c r="L13" s="66">
        <v>3.308</v>
      </c>
      <c r="M13" s="66">
        <v>0.948860135551448</v>
      </c>
      <c r="N13" s="37"/>
    </row>
    <row r="14" spans="1:14" s="5" customFormat="1" ht="15" customHeight="1">
      <c r="A14" s="20" t="s">
        <v>529</v>
      </c>
      <c r="B14" s="66">
        <v>72.01288880120997</v>
      </c>
      <c r="C14" s="66">
        <v>72.08</v>
      </c>
      <c r="D14" s="66">
        <v>65.2132418729496</v>
      </c>
      <c r="E14" s="66">
        <v>12.244361149470638</v>
      </c>
      <c r="F14" s="66">
        <v>11.62</v>
      </c>
      <c r="G14" s="66">
        <v>11.172084700268416</v>
      </c>
      <c r="H14" s="66">
        <v>10.343920562898665</v>
      </c>
      <c r="I14" s="66">
        <v>11.89</v>
      </c>
      <c r="J14" s="66">
        <v>11.368923352221891</v>
      </c>
      <c r="K14" s="66">
        <v>5.398829486420728</v>
      </c>
      <c r="L14" s="66">
        <v>4.41</v>
      </c>
      <c r="M14" s="66">
        <v>12.245750074560096</v>
      </c>
      <c r="N14" s="37"/>
    </row>
    <row r="15" spans="1:14" s="5" customFormat="1" ht="15" customHeight="1">
      <c r="A15" s="20" t="s">
        <v>472</v>
      </c>
      <c r="B15" s="66">
        <v>67.67210028665555</v>
      </c>
      <c r="C15" s="66">
        <v>71.936</v>
      </c>
      <c r="D15" s="66">
        <v>76.15694725695283</v>
      </c>
      <c r="E15" s="66">
        <v>15.823813802250461</v>
      </c>
      <c r="F15" s="66">
        <v>14.476</v>
      </c>
      <c r="G15" s="66">
        <v>13.53</v>
      </c>
      <c r="H15" s="66">
        <v>15.440893338467463</v>
      </c>
      <c r="I15" s="66">
        <v>12.886</v>
      </c>
      <c r="J15" s="66">
        <v>9.75346944841808</v>
      </c>
      <c r="K15" s="66">
        <v>1.0631925726265348</v>
      </c>
      <c r="L15" s="66">
        <v>0.702</v>
      </c>
      <c r="M15" s="66">
        <v>0.5591989150426366</v>
      </c>
      <c r="N15" s="37"/>
    </row>
    <row r="16" spans="1:14" s="5" customFormat="1" ht="15" customHeight="1">
      <c r="A16" s="20" t="s">
        <v>473</v>
      </c>
      <c r="B16" s="66">
        <v>69.4628326225176</v>
      </c>
      <c r="C16" s="66">
        <v>69.969</v>
      </c>
      <c r="D16" s="66">
        <v>73.04740713831623</v>
      </c>
      <c r="E16" s="66">
        <v>11.761165912242602</v>
      </c>
      <c r="F16" s="66">
        <v>13.221</v>
      </c>
      <c r="G16" s="66">
        <v>13.58</v>
      </c>
      <c r="H16" s="66">
        <v>15.439964415604804</v>
      </c>
      <c r="I16" s="66">
        <v>13.579</v>
      </c>
      <c r="J16" s="66">
        <v>10.516755971301425</v>
      </c>
      <c r="K16" s="66">
        <v>3.336037049634998</v>
      </c>
      <c r="L16" s="66">
        <v>3.231</v>
      </c>
      <c r="M16" s="66">
        <v>2.85169376078467</v>
      </c>
      <c r="N16" s="37"/>
    </row>
    <row r="17" spans="1:14" s="5" customFormat="1" ht="15" customHeight="1">
      <c r="A17" s="20" t="s">
        <v>530</v>
      </c>
      <c r="B17" s="66">
        <v>70.37249502830043</v>
      </c>
      <c r="C17" s="66">
        <v>66.875</v>
      </c>
      <c r="D17" s="66">
        <v>68.16816064900596</v>
      </c>
      <c r="E17" s="66">
        <v>17.84457702309928</v>
      </c>
      <c r="F17" s="66">
        <v>22.037</v>
      </c>
      <c r="G17" s="66">
        <v>21.23</v>
      </c>
      <c r="H17" s="66">
        <v>8.834327673244607</v>
      </c>
      <c r="I17" s="66">
        <v>8.905</v>
      </c>
      <c r="J17" s="66">
        <v>8.510691571936501</v>
      </c>
      <c r="K17" s="66">
        <v>2.9486002753556675</v>
      </c>
      <c r="L17" s="66">
        <v>2.183</v>
      </c>
      <c r="M17" s="66">
        <v>2.0857328859732585</v>
      </c>
      <c r="N17" s="37"/>
    </row>
    <row r="18" spans="1:14" s="5" customFormat="1" ht="19.5" customHeight="1">
      <c r="A18" s="21" t="s">
        <v>474</v>
      </c>
      <c r="B18" s="68">
        <v>74.35761668797954</v>
      </c>
      <c r="C18" s="68">
        <v>75.726</v>
      </c>
      <c r="D18" s="68">
        <v>75.15</v>
      </c>
      <c r="E18" s="68">
        <v>10.148257672634271</v>
      </c>
      <c r="F18" s="68">
        <v>9.477</v>
      </c>
      <c r="G18" s="68">
        <v>9.63</v>
      </c>
      <c r="H18" s="68">
        <v>13.149376598465473</v>
      </c>
      <c r="I18" s="68">
        <v>12.993</v>
      </c>
      <c r="J18" s="68">
        <v>12.47</v>
      </c>
      <c r="K18" s="68">
        <v>2.3447490409207163</v>
      </c>
      <c r="L18" s="68">
        <v>1.804</v>
      </c>
      <c r="M18" s="68">
        <v>2.73</v>
      </c>
      <c r="N18" s="37"/>
    </row>
    <row r="19" spans="1:14" s="5" customFormat="1" ht="15" customHeight="1">
      <c r="A19" s="20" t="s">
        <v>531</v>
      </c>
      <c r="B19" s="66">
        <v>79.5983449944329</v>
      </c>
      <c r="C19" s="66">
        <v>81.312</v>
      </c>
      <c r="D19" s="66">
        <v>79.35958833767553</v>
      </c>
      <c r="E19" s="66">
        <v>2.6062213913593313</v>
      </c>
      <c r="F19" s="66">
        <v>3.158</v>
      </c>
      <c r="G19" s="66">
        <v>4.3944520718246975</v>
      </c>
      <c r="H19" s="66">
        <v>14.897799282464364</v>
      </c>
      <c r="I19" s="66">
        <v>13.997</v>
      </c>
      <c r="J19" s="66">
        <v>13.374701361036939</v>
      </c>
      <c r="K19" s="66">
        <v>2.897634331743392</v>
      </c>
      <c r="L19" s="66">
        <v>1.534</v>
      </c>
      <c r="M19" s="66">
        <v>2.8712582294628284</v>
      </c>
      <c r="N19" s="37"/>
    </row>
    <row r="20" spans="1:14" s="5" customFormat="1" ht="15" customHeight="1">
      <c r="A20" s="20" t="s">
        <v>475</v>
      </c>
      <c r="B20" s="66">
        <v>67.67491087344028</v>
      </c>
      <c r="C20" s="66">
        <v>58.36</v>
      </c>
      <c r="D20" s="66">
        <v>61.00450294423276</v>
      </c>
      <c r="E20" s="66">
        <v>27.12789661319073</v>
      </c>
      <c r="F20" s="66">
        <v>35.056</v>
      </c>
      <c r="G20" s="66">
        <v>32.71215794942847</v>
      </c>
      <c r="H20" s="66">
        <v>5.197192513368984</v>
      </c>
      <c r="I20" s="66">
        <v>6.584</v>
      </c>
      <c r="J20" s="66">
        <v>6.283339106338761</v>
      </c>
      <c r="K20" s="66">
        <v>0</v>
      </c>
      <c r="L20" s="66">
        <v>0</v>
      </c>
      <c r="M20" s="66">
        <v>0</v>
      </c>
      <c r="N20" s="37"/>
    </row>
    <row r="21" spans="1:14" s="5" customFormat="1" ht="15" customHeight="1">
      <c r="A21" s="20" t="s">
        <v>532</v>
      </c>
      <c r="B21" s="66">
        <v>46.546035125066524</v>
      </c>
      <c r="C21" s="66">
        <v>52.042</v>
      </c>
      <c r="D21" s="66">
        <v>56.80126996725866</v>
      </c>
      <c r="E21" s="66">
        <v>36.104310803618944</v>
      </c>
      <c r="F21" s="66">
        <v>28.178</v>
      </c>
      <c r="G21" s="66">
        <v>24.734596686179184</v>
      </c>
      <c r="H21" s="66">
        <v>14.805747738158596</v>
      </c>
      <c r="I21" s="66">
        <v>13.225</v>
      </c>
      <c r="J21" s="66">
        <v>13.09653735489632</v>
      </c>
      <c r="K21" s="66">
        <v>2.543906333155934</v>
      </c>
      <c r="L21" s="66">
        <v>6.555</v>
      </c>
      <c r="M21" s="66">
        <v>5.36759599166584</v>
      </c>
      <c r="N21" s="37"/>
    </row>
    <row r="22" spans="1:14" s="5" customFormat="1" ht="19.5" customHeight="1">
      <c r="A22" s="22" t="s">
        <v>533</v>
      </c>
      <c r="B22" s="70">
        <v>67.39411492791726</v>
      </c>
      <c r="C22" s="70">
        <v>70.963</v>
      </c>
      <c r="D22" s="70">
        <v>68.29683818068578</v>
      </c>
      <c r="E22" s="70">
        <v>16.292890917670626</v>
      </c>
      <c r="F22" s="70">
        <v>15.001</v>
      </c>
      <c r="G22" s="70">
        <v>16.998229997581497</v>
      </c>
      <c r="H22" s="70">
        <v>13.762170282841707</v>
      </c>
      <c r="I22" s="70">
        <v>11.422</v>
      </c>
      <c r="J22" s="70">
        <v>11.400784622595674</v>
      </c>
      <c r="K22" s="70">
        <v>2.550823871570412</v>
      </c>
      <c r="L22" s="70">
        <v>2.614</v>
      </c>
      <c r="M22" s="70">
        <v>3.3041471991370432</v>
      </c>
      <c r="N22" s="37"/>
    </row>
    <row r="23" spans="1:14" s="5" customFormat="1" ht="19.5" customHeight="1">
      <c r="A23" s="23" t="s">
        <v>478</v>
      </c>
      <c r="C23" s="371"/>
      <c r="D23" s="371"/>
      <c r="E23" s="371"/>
      <c r="F23" s="371"/>
      <c r="G23" s="371"/>
      <c r="H23" s="371"/>
      <c r="I23" s="371"/>
      <c r="J23" s="371"/>
      <c r="K23" s="371"/>
      <c r="L23" s="371"/>
      <c r="M23" s="371"/>
      <c r="N23" s="37"/>
    </row>
    <row r="24" spans="1:14" s="5" customFormat="1" ht="15" customHeight="1">
      <c r="A24" s="20" t="s">
        <v>534</v>
      </c>
      <c r="B24" s="66">
        <v>71.30582754484335</v>
      </c>
      <c r="C24" s="66">
        <v>76.514</v>
      </c>
      <c r="D24" s="66">
        <v>73.46026797031969</v>
      </c>
      <c r="E24" s="66">
        <v>10.914242674222589</v>
      </c>
      <c r="F24" s="66">
        <v>9.02</v>
      </c>
      <c r="G24" s="66">
        <v>11.02681595108274</v>
      </c>
      <c r="H24" s="66">
        <v>15.618362166190437</v>
      </c>
      <c r="I24" s="66">
        <v>12.35</v>
      </c>
      <c r="J24" s="66">
        <v>12.229314787557277</v>
      </c>
      <c r="K24" s="66">
        <v>2.1615676147436127</v>
      </c>
      <c r="L24" s="66">
        <v>2.116</v>
      </c>
      <c r="M24" s="66">
        <v>3.283601291040286</v>
      </c>
      <c r="N24" s="37"/>
    </row>
    <row r="25" spans="1:14" s="5" customFormat="1" ht="15" customHeight="1">
      <c r="A25" s="20" t="s">
        <v>535</v>
      </c>
      <c r="B25" s="66"/>
      <c r="C25" s="66"/>
      <c r="D25" s="66"/>
      <c r="E25" s="66"/>
      <c r="F25" s="66"/>
      <c r="G25" s="66"/>
      <c r="H25" s="66"/>
      <c r="I25" s="66"/>
      <c r="J25" s="66"/>
      <c r="K25" s="66"/>
      <c r="L25" s="66"/>
      <c r="M25" s="66"/>
      <c r="N25" s="37"/>
    </row>
    <row r="26" spans="1:14" s="5" customFormat="1" ht="15" customHeight="1">
      <c r="A26" s="24" t="s">
        <v>479</v>
      </c>
      <c r="B26" s="66">
        <v>49.461139081183134</v>
      </c>
      <c r="C26" s="66">
        <v>51.282</v>
      </c>
      <c r="D26" s="66">
        <v>51.66425220750553</v>
      </c>
      <c r="E26" s="66">
        <v>34.8568281938326</v>
      </c>
      <c r="F26" s="66">
        <v>36.816</v>
      </c>
      <c r="G26" s="66">
        <v>36.18239514348786</v>
      </c>
      <c r="H26" s="66">
        <v>11.203980490874764</v>
      </c>
      <c r="I26" s="66">
        <v>6.919</v>
      </c>
      <c r="J26" s="66">
        <v>7.508967991169977</v>
      </c>
      <c r="K26" s="66">
        <v>4.478052234109503</v>
      </c>
      <c r="L26" s="66">
        <v>4.983</v>
      </c>
      <c r="M26" s="66">
        <v>4.644384657836645</v>
      </c>
      <c r="N26" s="37"/>
    </row>
    <row r="27" spans="1:14" s="5" customFormat="1" ht="15" customHeight="1">
      <c r="A27" s="24" t="s">
        <v>480</v>
      </c>
      <c r="B27" s="66">
        <v>56.922257720979765</v>
      </c>
      <c r="C27" s="66">
        <v>68.157</v>
      </c>
      <c r="D27" s="66">
        <v>55.698057896665446</v>
      </c>
      <c r="E27" s="66">
        <v>28.125665601703943</v>
      </c>
      <c r="F27" s="66">
        <v>18.157</v>
      </c>
      <c r="G27" s="66">
        <v>24.672322913436876</v>
      </c>
      <c r="H27" s="66">
        <v>13.329783457578984</v>
      </c>
      <c r="I27" s="66">
        <v>12.159</v>
      </c>
      <c r="J27" s="66">
        <v>15.3</v>
      </c>
      <c r="K27" s="66">
        <v>1.6222932197373092</v>
      </c>
      <c r="L27" s="66">
        <v>1.526</v>
      </c>
      <c r="M27" s="66">
        <v>4.290103447303887</v>
      </c>
      <c r="N27" s="37"/>
    </row>
    <row r="28" spans="1:14" s="5" customFormat="1" ht="15" customHeight="1">
      <c r="A28" s="24" t="s">
        <v>481</v>
      </c>
      <c r="B28" s="66">
        <v>67.53446758580229</v>
      </c>
      <c r="C28" s="66">
        <v>64.583</v>
      </c>
      <c r="D28" s="66">
        <v>70.2916855974557</v>
      </c>
      <c r="E28" s="66">
        <v>15.653417424464653</v>
      </c>
      <c r="F28" s="66">
        <v>19.216</v>
      </c>
      <c r="G28" s="66">
        <v>17.430258973194</v>
      </c>
      <c r="H28" s="66">
        <v>12.13699031974186</v>
      </c>
      <c r="I28" s="66">
        <v>11.625</v>
      </c>
      <c r="J28" s="66">
        <v>9.9</v>
      </c>
      <c r="K28" s="66">
        <v>4.6751246699912</v>
      </c>
      <c r="L28" s="66">
        <v>4.576</v>
      </c>
      <c r="M28" s="66">
        <v>2.3407542026351655</v>
      </c>
      <c r="N28" s="37"/>
    </row>
    <row r="29" spans="1:14" s="5" customFormat="1" ht="15" customHeight="1">
      <c r="A29" s="24" t="s">
        <v>482</v>
      </c>
      <c r="B29" s="66">
        <v>71.20336446669074</v>
      </c>
      <c r="C29" s="66">
        <v>65.906</v>
      </c>
      <c r="D29" s="66">
        <v>67.14039146560906</v>
      </c>
      <c r="E29" s="66">
        <v>17.838037738445397</v>
      </c>
      <c r="F29" s="66">
        <v>21.963</v>
      </c>
      <c r="G29" s="66">
        <v>20.114942528735632</v>
      </c>
      <c r="H29" s="66">
        <v>8.959870650360356</v>
      </c>
      <c r="I29" s="66">
        <v>9.622</v>
      </c>
      <c r="J29" s="66">
        <v>10.436634717784878</v>
      </c>
      <c r="K29" s="66">
        <v>1.9987271445035002</v>
      </c>
      <c r="L29" s="66">
        <v>2.509</v>
      </c>
      <c r="M29" s="66">
        <v>2.308031287870442</v>
      </c>
      <c r="N29" s="37"/>
    </row>
    <row r="30" spans="1:14" s="5" customFormat="1" ht="19.5" customHeight="1">
      <c r="A30" s="22" t="s">
        <v>533</v>
      </c>
      <c r="B30" s="70">
        <v>67.39411492791726</v>
      </c>
      <c r="C30" s="70">
        <v>70.963</v>
      </c>
      <c r="D30" s="70">
        <v>68.29683818068578</v>
      </c>
      <c r="E30" s="70">
        <v>16.292890917670626</v>
      </c>
      <c r="F30" s="70">
        <v>15.001</v>
      </c>
      <c r="G30" s="70">
        <v>16.998229997581497</v>
      </c>
      <c r="H30" s="70">
        <v>13.762170282841707</v>
      </c>
      <c r="I30" s="70">
        <v>11.422</v>
      </c>
      <c r="J30" s="70">
        <v>11.400784622595674</v>
      </c>
      <c r="K30" s="70">
        <v>2.550823871570412</v>
      </c>
      <c r="L30" s="70">
        <v>2.614</v>
      </c>
      <c r="M30" s="70">
        <v>3.3041471991370432</v>
      </c>
      <c r="N30" s="37"/>
    </row>
    <row r="31" spans="1:9" ht="16.5" customHeight="1">
      <c r="A31" s="546" t="s">
        <v>305</v>
      </c>
      <c r="B31" s="547"/>
      <c r="C31" s="547"/>
      <c r="D31" s="547"/>
      <c r="E31" s="547"/>
      <c r="F31" s="547"/>
      <c r="G31" s="547"/>
      <c r="H31" s="547"/>
      <c r="I31" s="547"/>
    </row>
    <row r="32" ht="11.25">
      <c r="A32" s="1" t="s">
        <v>58</v>
      </c>
    </row>
    <row r="33" spans="1:13" ht="11.25">
      <c r="A33" s="7"/>
      <c r="B33" s="217"/>
      <c r="C33" s="217"/>
      <c r="D33" s="217"/>
      <c r="E33" s="217"/>
      <c r="F33" s="217"/>
      <c r="G33" s="217"/>
      <c r="H33" s="217"/>
      <c r="I33" s="217"/>
      <c r="J33" s="217"/>
      <c r="K33" s="217"/>
      <c r="L33" s="217"/>
      <c r="M33" s="217"/>
    </row>
    <row r="34" spans="1:13" ht="11.25">
      <c r="A34" s="7"/>
      <c r="B34" s="217"/>
      <c r="C34" s="217"/>
      <c r="D34" s="217"/>
      <c r="E34" s="217"/>
      <c r="F34" s="217"/>
      <c r="G34" s="217"/>
      <c r="H34" s="217"/>
      <c r="I34" s="217"/>
      <c r="J34" s="217"/>
      <c r="K34" s="217"/>
      <c r="L34" s="217"/>
      <c r="M34" s="217"/>
    </row>
    <row r="35" spans="1:4" ht="11.25">
      <c r="A35" s="7"/>
      <c r="B35" s="217"/>
      <c r="C35" s="217"/>
      <c r="D35" s="217"/>
    </row>
    <row r="36" ht="11.25">
      <c r="A36" s="7"/>
    </row>
    <row r="37" ht="11.25">
      <c r="F37" s="240"/>
    </row>
  </sheetData>
  <mergeCells count="8">
    <mergeCell ref="A2:I2"/>
    <mergeCell ref="A31:I31"/>
    <mergeCell ref="K5:M5"/>
    <mergeCell ref="B5:D5"/>
    <mergeCell ref="E5:G5"/>
    <mergeCell ref="H5:J5"/>
    <mergeCell ref="A3:J3"/>
    <mergeCell ref="L3:M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29.xml><?xml version="1.0" encoding="utf-8"?>
<worksheet xmlns="http://schemas.openxmlformats.org/spreadsheetml/2006/main" xmlns:r="http://schemas.openxmlformats.org/officeDocument/2006/relationships">
  <sheetPr codeName="Hoja28"/>
  <dimension ref="A2:Q37"/>
  <sheetViews>
    <sheetView showGridLines="0" workbookViewId="0" topLeftCell="A1">
      <selection activeCell="A1" sqref="A1"/>
    </sheetView>
  </sheetViews>
  <sheetFormatPr defaultColWidth="11.421875" defaultRowHeight="12.75"/>
  <cols>
    <col min="1" max="1" width="60.8515625" style="1" customWidth="1"/>
    <col min="2" max="16" width="6.28125" style="25" customWidth="1"/>
    <col min="17" max="16384" width="11.57421875" style="1" customWidth="1"/>
  </cols>
  <sheetData>
    <row r="1" ht="12" customHeight="1"/>
    <row r="2" spans="1:11" s="10" customFormat="1" ht="15" customHeight="1">
      <c r="A2" s="61"/>
      <c r="B2" s="61"/>
      <c r="C2" s="61"/>
      <c r="D2" s="61"/>
      <c r="E2" s="61"/>
      <c r="F2" s="61"/>
      <c r="G2" s="61"/>
      <c r="H2" s="61"/>
      <c r="I2" s="61"/>
      <c r="J2" s="205"/>
      <c r="K2" s="17"/>
    </row>
    <row r="3" spans="1:16" s="10" customFormat="1" ht="22.5" customHeight="1">
      <c r="A3" s="506" t="s">
        <v>499</v>
      </c>
      <c r="B3" s="506"/>
      <c r="C3" s="506"/>
      <c r="D3" s="506"/>
      <c r="E3" s="506"/>
      <c r="F3" s="506"/>
      <c r="G3" s="506"/>
      <c r="H3" s="506"/>
      <c r="I3" s="507"/>
      <c r="J3" s="547"/>
      <c r="K3" s="547"/>
      <c r="L3" s="12"/>
      <c r="M3" s="12"/>
      <c r="N3" s="12"/>
      <c r="O3" s="12"/>
      <c r="P3" s="26" t="s">
        <v>306</v>
      </c>
    </row>
    <row r="4" ht="9.75" customHeight="1"/>
    <row r="5" spans="1:16" s="25" customFormat="1" ht="45" customHeight="1">
      <c r="A5" s="457" t="s">
        <v>459</v>
      </c>
      <c r="B5" s="466" t="s">
        <v>341</v>
      </c>
      <c r="C5" s="466"/>
      <c r="D5" s="466"/>
      <c r="E5" s="466" t="s">
        <v>342</v>
      </c>
      <c r="F5" s="466"/>
      <c r="G5" s="466"/>
      <c r="H5" s="504" t="s">
        <v>343</v>
      </c>
      <c r="I5" s="504"/>
      <c r="J5" s="504"/>
      <c r="K5" s="504" t="s">
        <v>344</v>
      </c>
      <c r="L5" s="504"/>
      <c r="M5" s="504"/>
      <c r="N5" s="504" t="s">
        <v>50</v>
      </c>
      <c r="O5" s="504"/>
      <c r="P5" s="504"/>
    </row>
    <row r="6" spans="1:16" s="25" customFormat="1" ht="19.5" customHeight="1">
      <c r="A6" s="27"/>
      <c r="B6" s="18">
        <v>2010</v>
      </c>
      <c r="C6" s="18">
        <v>2009</v>
      </c>
      <c r="D6" s="18">
        <v>2008</v>
      </c>
      <c r="E6" s="18">
        <v>2010</v>
      </c>
      <c r="F6" s="18">
        <v>2009</v>
      </c>
      <c r="G6" s="18">
        <v>2008</v>
      </c>
      <c r="H6" s="18">
        <v>2010</v>
      </c>
      <c r="I6" s="18">
        <v>2009</v>
      </c>
      <c r="J6" s="18">
        <v>2008</v>
      </c>
      <c r="K6" s="18">
        <v>2010</v>
      </c>
      <c r="L6" s="18">
        <v>2009</v>
      </c>
      <c r="M6" s="18">
        <v>2008</v>
      </c>
      <c r="N6" s="18">
        <v>2010</v>
      </c>
      <c r="O6" s="18">
        <v>2009</v>
      </c>
      <c r="P6" s="18">
        <v>2008</v>
      </c>
    </row>
    <row r="7" spans="1:17" s="5" customFormat="1" ht="19.5" customHeight="1">
      <c r="A7" s="19" t="s">
        <v>468</v>
      </c>
      <c r="B7" s="371">
        <v>95.87844891871738</v>
      </c>
      <c r="C7" s="371">
        <v>94.362</v>
      </c>
      <c r="D7" s="371">
        <v>96.174</v>
      </c>
      <c r="E7" s="371">
        <v>54.06114839671886</v>
      </c>
      <c r="F7" s="371">
        <v>55.97</v>
      </c>
      <c r="G7" s="371">
        <v>53.374</v>
      </c>
      <c r="H7" s="371">
        <v>28.196868008948545</v>
      </c>
      <c r="I7" s="371">
        <v>29.147</v>
      </c>
      <c r="J7" s="371">
        <v>28.398</v>
      </c>
      <c r="K7" s="371">
        <v>56.95674869500373</v>
      </c>
      <c r="L7" s="371">
        <v>84.877</v>
      </c>
      <c r="M7" s="371">
        <v>59.945</v>
      </c>
      <c r="N7" s="371">
        <v>235.0932140193885</v>
      </c>
      <c r="O7" s="371">
        <v>264.356</v>
      </c>
      <c r="P7" s="371">
        <v>237.892</v>
      </c>
      <c r="Q7" s="37"/>
    </row>
    <row r="8" spans="1:17" s="5" customFormat="1" ht="15" customHeight="1">
      <c r="A8" s="20" t="s">
        <v>469</v>
      </c>
      <c r="B8" s="66">
        <v>110.50617283950618</v>
      </c>
      <c r="C8" s="66">
        <v>109.361</v>
      </c>
      <c r="D8" s="66">
        <v>126.732</v>
      </c>
      <c r="E8" s="66">
        <v>66.43827160493827</v>
      </c>
      <c r="F8" s="66">
        <v>74.754</v>
      </c>
      <c r="G8" s="66">
        <v>65.682</v>
      </c>
      <c r="H8" s="66">
        <v>55.05555555555556</v>
      </c>
      <c r="I8" s="66">
        <v>56.191</v>
      </c>
      <c r="J8" s="66">
        <v>50.439</v>
      </c>
      <c r="K8" s="66">
        <v>63.54320987654321</v>
      </c>
      <c r="L8" s="66">
        <v>224.448</v>
      </c>
      <c r="M8" s="66">
        <v>80.667</v>
      </c>
      <c r="N8" s="66">
        <v>295.5432098765432</v>
      </c>
      <c r="O8" s="66">
        <v>464.754</v>
      </c>
      <c r="P8" s="66">
        <v>323.52</v>
      </c>
      <c r="Q8" s="37"/>
    </row>
    <row r="9" spans="1:17" s="5" customFormat="1" ht="15" customHeight="1">
      <c r="A9" s="20" t="s">
        <v>526</v>
      </c>
      <c r="B9" s="66">
        <v>44.077922077922075</v>
      </c>
      <c r="C9" s="66">
        <v>44.494</v>
      </c>
      <c r="D9" s="66">
        <v>50.807</v>
      </c>
      <c r="E9" s="66">
        <v>37.55194805194805</v>
      </c>
      <c r="F9" s="66">
        <v>25.012</v>
      </c>
      <c r="G9" s="66">
        <v>34.55</v>
      </c>
      <c r="H9" s="66">
        <v>21.142857142857142</v>
      </c>
      <c r="I9" s="66">
        <v>23.323</v>
      </c>
      <c r="J9" s="66">
        <v>22.801</v>
      </c>
      <c r="K9" s="66">
        <v>34.4025974025974</v>
      </c>
      <c r="L9" s="66">
        <v>52.207</v>
      </c>
      <c r="M9" s="66">
        <v>38.713</v>
      </c>
      <c r="N9" s="66">
        <v>137.17532467532467</v>
      </c>
      <c r="O9" s="66">
        <v>145.036</v>
      </c>
      <c r="P9" s="66">
        <v>146.871</v>
      </c>
      <c r="Q9" s="37"/>
    </row>
    <row r="10" spans="1:17" s="5" customFormat="1" ht="15" customHeight="1">
      <c r="A10" s="20" t="s">
        <v>527</v>
      </c>
      <c r="B10" s="66">
        <v>122.72151898734177</v>
      </c>
      <c r="C10" s="66">
        <v>130.458</v>
      </c>
      <c r="D10" s="66">
        <v>125.523</v>
      </c>
      <c r="E10" s="66">
        <v>115.90506329113924</v>
      </c>
      <c r="F10" s="66">
        <v>96.569</v>
      </c>
      <c r="G10" s="66">
        <v>86.799</v>
      </c>
      <c r="H10" s="66">
        <v>20.22151898734177</v>
      </c>
      <c r="I10" s="66">
        <v>18.954</v>
      </c>
      <c r="J10" s="66">
        <v>10.705</v>
      </c>
      <c r="K10" s="66">
        <v>63.70886075949367</v>
      </c>
      <c r="L10" s="66">
        <v>89.268</v>
      </c>
      <c r="M10" s="66">
        <v>101.141</v>
      </c>
      <c r="N10" s="66">
        <v>322.55696202531647</v>
      </c>
      <c r="O10" s="66">
        <v>335.249</v>
      </c>
      <c r="P10" s="66">
        <v>324.168</v>
      </c>
      <c r="Q10" s="37"/>
    </row>
    <row r="11" spans="1:17" s="5" customFormat="1" ht="15" customHeight="1">
      <c r="A11" s="20" t="s">
        <v>470</v>
      </c>
      <c r="B11" s="66">
        <v>75.56626506024097</v>
      </c>
      <c r="C11" s="66">
        <v>74.892</v>
      </c>
      <c r="D11" s="66">
        <v>70.171</v>
      </c>
      <c r="E11" s="66">
        <v>46.855421686746986</v>
      </c>
      <c r="F11" s="66">
        <v>35.482</v>
      </c>
      <c r="G11" s="66">
        <v>35.524</v>
      </c>
      <c r="H11" s="66">
        <v>20.83132530120482</v>
      </c>
      <c r="I11" s="66">
        <v>20.157</v>
      </c>
      <c r="J11" s="66">
        <v>18.817</v>
      </c>
      <c r="K11" s="66">
        <v>56.734939759036145</v>
      </c>
      <c r="L11" s="66">
        <v>68.325</v>
      </c>
      <c r="M11" s="66">
        <v>49.244</v>
      </c>
      <c r="N11" s="66">
        <v>199.9879518072289</v>
      </c>
      <c r="O11" s="66">
        <v>198.856</v>
      </c>
      <c r="P11" s="66">
        <v>173.756</v>
      </c>
      <c r="Q11" s="37"/>
    </row>
    <row r="12" spans="1:17" s="5" customFormat="1" ht="15" customHeight="1">
      <c r="A12" s="20" t="s">
        <v>528</v>
      </c>
      <c r="B12" s="66">
        <v>112.75490196078431</v>
      </c>
      <c r="C12" s="66">
        <v>107.971</v>
      </c>
      <c r="D12" s="66">
        <v>96.763</v>
      </c>
      <c r="E12" s="66">
        <v>47.61764705882353</v>
      </c>
      <c r="F12" s="66">
        <v>51.79</v>
      </c>
      <c r="G12" s="66">
        <v>24.314</v>
      </c>
      <c r="H12" s="66">
        <v>14.254901960784315</v>
      </c>
      <c r="I12" s="66">
        <v>15.19</v>
      </c>
      <c r="J12" s="66">
        <v>19.297</v>
      </c>
      <c r="K12" s="66">
        <v>14.254901960784315</v>
      </c>
      <c r="L12" s="66">
        <v>32.19</v>
      </c>
      <c r="M12" s="66">
        <v>25.508</v>
      </c>
      <c r="N12" s="66">
        <v>212.42156862745097</v>
      </c>
      <c r="O12" s="66">
        <v>207.141</v>
      </c>
      <c r="P12" s="66">
        <v>165.881</v>
      </c>
      <c r="Q12" s="37"/>
    </row>
    <row r="13" spans="1:17" s="5" customFormat="1" ht="15" customHeight="1">
      <c r="A13" s="20" t="s">
        <v>471</v>
      </c>
      <c r="B13" s="66">
        <v>79.42156862745098</v>
      </c>
      <c r="C13" s="66">
        <v>75.288</v>
      </c>
      <c r="D13" s="66">
        <v>70.588</v>
      </c>
      <c r="E13" s="66">
        <v>33.15686274509804</v>
      </c>
      <c r="F13" s="66">
        <v>63.962</v>
      </c>
      <c r="G13" s="66">
        <v>27.143</v>
      </c>
      <c r="H13" s="66">
        <v>36.5</v>
      </c>
      <c r="I13" s="66">
        <v>32.894</v>
      </c>
      <c r="J13" s="66">
        <v>26.714</v>
      </c>
      <c r="K13" s="66">
        <v>151.97058823529412</v>
      </c>
      <c r="L13" s="66">
        <v>109.5</v>
      </c>
      <c r="M13" s="66">
        <v>80.134</v>
      </c>
      <c r="N13" s="66">
        <v>301.04901960784315</v>
      </c>
      <c r="O13" s="66">
        <v>281.644</v>
      </c>
      <c r="P13" s="66">
        <v>204.58</v>
      </c>
      <c r="Q13" s="37"/>
    </row>
    <row r="14" spans="1:17" s="5" customFormat="1" ht="15" customHeight="1">
      <c r="A14" s="20" t="s">
        <v>529</v>
      </c>
      <c r="B14" s="66">
        <v>67.82575757575758</v>
      </c>
      <c r="C14" s="66">
        <v>68.266</v>
      </c>
      <c r="D14" s="66">
        <v>68.241</v>
      </c>
      <c r="E14" s="66">
        <v>16.09090909090909</v>
      </c>
      <c r="F14" s="66">
        <v>18.895</v>
      </c>
      <c r="G14" s="66">
        <v>27.862</v>
      </c>
      <c r="H14" s="66">
        <v>21.318181818181817</v>
      </c>
      <c r="I14" s="66">
        <v>23.742</v>
      </c>
      <c r="J14" s="66">
        <v>29.009</v>
      </c>
      <c r="K14" s="66">
        <v>9.969696969696969</v>
      </c>
      <c r="L14" s="66">
        <v>11.798</v>
      </c>
      <c r="M14" s="66">
        <v>19.414</v>
      </c>
      <c r="N14" s="66">
        <v>115.20454545454545</v>
      </c>
      <c r="O14" s="66">
        <v>122.70100000000001</v>
      </c>
      <c r="P14" s="66">
        <v>144.526</v>
      </c>
      <c r="Q14" s="37"/>
    </row>
    <row r="15" spans="1:17" s="5" customFormat="1" ht="15" customHeight="1">
      <c r="A15" s="20" t="s">
        <v>472</v>
      </c>
      <c r="B15" s="66">
        <v>86.86549707602339</v>
      </c>
      <c r="C15" s="66">
        <v>87.512</v>
      </c>
      <c r="D15" s="66">
        <v>93.313</v>
      </c>
      <c r="E15" s="66">
        <v>70.88304093567251</v>
      </c>
      <c r="F15" s="66">
        <v>96.265</v>
      </c>
      <c r="G15" s="66">
        <v>102.663</v>
      </c>
      <c r="H15" s="66">
        <v>47.53216374269006</v>
      </c>
      <c r="I15" s="66">
        <v>49.994</v>
      </c>
      <c r="J15" s="66">
        <v>50.657</v>
      </c>
      <c r="K15" s="66">
        <v>68.08771929824562</v>
      </c>
      <c r="L15" s="66">
        <v>77.006</v>
      </c>
      <c r="M15" s="66">
        <v>77.627</v>
      </c>
      <c r="N15" s="66">
        <v>273.36842105263156</v>
      </c>
      <c r="O15" s="66">
        <v>310.777</v>
      </c>
      <c r="P15" s="66">
        <v>324.259</v>
      </c>
      <c r="Q15" s="37"/>
    </row>
    <row r="16" spans="1:17" s="5" customFormat="1" ht="15" customHeight="1">
      <c r="A16" s="20" t="s">
        <v>473</v>
      </c>
      <c r="B16" s="66">
        <v>257.60493827160496</v>
      </c>
      <c r="C16" s="66">
        <v>251.074</v>
      </c>
      <c r="D16" s="66">
        <v>195.594</v>
      </c>
      <c r="E16" s="66">
        <v>108.38271604938272</v>
      </c>
      <c r="F16" s="66">
        <v>101.716</v>
      </c>
      <c r="G16" s="66">
        <v>88.446</v>
      </c>
      <c r="H16" s="66">
        <v>20.950617283950617</v>
      </c>
      <c r="I16" s="66">
        <v>21.444</v>
      </c>
      <c r="J16" s="66">
        <v>16.584</v>
      </c>
      <c r="K16" s="66">
        <v>84.90123456790124</v>
      </c>
      <c r="L16" s="66">
        <v>111.074</v>
      </c>
      <c r="M16" s="66">
        <v>38.515</v>
      </c>
      <c r="N16" s="66">
        <v>471.8395061728395</v>
      </c>
      <c r="O16" s="66">
        <v>485.30800000000005</v>
      </c>
      <c r="P16" s="66">
        <v>339.139</v>
      </c>
      <c r="Q16" s="37"/>
    </row>
    <row r="17" spans="1:17" s="5" customFormat="1" ht="15" customHeight="1">
      <c r="A17" s="20" t="s">
        <v>530</v>
      </c>
      <c r="B17" s="66">
        <v>71.15306122448979</v>
      </c>
      <c r="C17" s="66">
        <v>63.475</v>
      </c>
      <c r="D17" s="66">
        <v>77.763</v>
      </c>
      <c r="E17" s="66">
        <v>12.678571428571429</v>
      </c>
      <c r="F17" s="66">
        <v>11.114</v>
      </c>
      <c r="G17" s="66">
        <v>29.919</v>
      </c>
      <c r="H17" s="66">
        <v>14.78061224489796</v>
      </c>
      <c r="I17" s="66">
        <v>15.391</v>
      </c>
      <c r="J17" s="66">
        <v>22.318</v>
      </c>
      <c r="K17" s="66">
        <v>34.795918367346935</v>
      </c>
      <c r="L17" s="66">
        <v>43.965</v>
      </c>
      <c r="M17" s="66">
        <v>59.28</v>
      </c>
      <c r="N17" s="66">
        <v>133.40816326530611</v>
      </c>
      <c r="O17" s="66">
        <v>133.945</v>
      </c>
      <c r="P17" s="66">
        <v>189.28</v>
      </c>
      <c r="Q17" s="37"/>
    </row>
    <row r="18" spans="1:17" s="5" customFormat="1" ht="19.5" customHeight="1">
      <c r="A18" s="21" t="s">
        <v>474</v>
      </c>
      <c r="B18" s="68">
        <v>149.7898832684825</v>
      </c>
      <c r="C18" s="68">
        <v>148.425</v>
      </c>
      <c r="D18" s="68">
        <v>149.3</v>
      </c>
      <c r="E18" s="68">
        <v>110.36964980544747</v>
      </c>
      <c r="F18" s="68">
        <v>134.045</v>
      </c>
      <c r="G18" s="68">
        <v>126.659</v>
      </c>
      <c r="H18" s="68">
        <v>24.95330739299611</v>
      </c>
      <c r="I18" s="68">
        <v>24.128</v>
      </c>
      <c r="J18" s="68">
        <v>22.952</v>
      </c>
      <c r="K18" s="68">
        <v>106.18677042801556</v>
      </c>
      <c r="L18" s="68">
        <v>115.662</v>
      </c>
      <c r="M18" s="68">
        <v>129.722</v>
      </c>
      <c r="N18" s="68">
        <v>391.2996108949416</v>
      </c>
      <c r="O18" s="68">
        <v>422.26</v>
      </c>
      <c r="P18" s="68">
        <v>428.634</v>
      </c>
      <c r="Q18" s="37"/>
    </row>
    <row r="19" spans="1:17" s="5" customFormat="1" ht="15" customHeight="1">
      <c r="A19" s="20" t="s">
        <v>531</v>
      </c>
      <c r="B19" s="66">
        <v>239.1304347826087</v>
      </c>
      <c r="C19" s="66">
        <v>223.089</v>
      </c>
      <c r="D19" s="66">
        <v>208.179</v>
      </c>
      <c r="E19" s="66">
        <v>212.2521739130435</v>
      </c>
      <c r="F19" s="66">
        <v>257.887</v>
      </c>
      <c r="G19" s="66">
        <v>228.851</v>
      </c>
      <c r="H19" s="66">
        <v>35.904347826086955</v>
      </c>
      <c r="I19" s="66">
        <v>34.581</v>
      </c>
      <c r="J19" s="66">
        <v>30.687</v>
      </c>
      <c r="K19" s="66">
        <v>145.31304347826088</v>
      </c>
      <c r="L19" s="66">
        <v>192.798</v>
      </c>
      <c r="M19" s="66">
        <v>222.604</v>
      </c>
      <c r="N19" s="66">
        <v>632.6</v>
      </c>
      <c r="O19" s="66">
        <v>708.355</v>
      </c>
      <c r="P19" s="66">
        <v>690.321</v>
      </c>
      <c r="Q19" s="37"/>
    </row>
    <row r="20" spans="1:17" s="5" customFormat="1" ht="15" customHeight="1">
      <c r="A20" s="20" t="s">
        <v>475</v>
      </c>
      <c r="B20" s="66">
        <v>101.63157894736842</v>
      </c>
      <c r="C20" s="66">
        <v>103.342</v>
      </c>
      <c r="D20" s="66">
        <v>115.579</v>
      </c>
      <c r="E20" s="66">
        <v>84.71052631578948</v>
      </c>
      <c r="F20" s="66">
        <v>80.658</v>
      </c>
      <c r="G20" s="66">
        <v>84.342</v>
      </c>
      <c r="H20" s="66">
        <v>39.28947368421053</v>
      </c>
      <c r="I20" s="66">
        <v>38.158</v>
      </c>
      <c r="J20" s="66">
        <v>42.132</v>
      </c>
      <c r="K20" s="66">
        <v>246.78947368421052</v>
      </c>
      <c r="L20" s="66">
        <v>149.579</v>
      </c>
      <c r="M20" s="66">
        <v>137.816</v>
      </c>
      <c r="N20" s="66">
        <v>472.42105263157896</v>
      </c>
      <c r="O20" s="66">
        <v>371.737</v>
      </c>
      <c r="P20" s="66">
        <v>379.868</v>
      </c>
      <c r="Q20" s="37"/>
    </row>
    <row r="21" spans="1:17" s="5" customFormat="1" ht="15" customHeight="1">
      <c r="A21" s="20" t="s">
        <v>532</v>
      </c>
      <c r="B21" s="66">
        <v>68.59615384615384</v>
      </c>
      <c r="C21" s="66">
        <v>75.875</v>
      </c>
      <c r="D21" s="66">
        <v>83.871</v>
      </c>
      <c r="E21" s="66">
        <v>7.086538461538462</v>
      </c>
      <c r="F21" s="66">
        <v>5.894</v>
      </c>
      <c r="G21" s="66">
        <v>7</v>
      </c>
      <c r="H21" s="66">
        <v>7.605769230769231</v>
      </c>
      <c r="I21" s="66">
        <v>6.538</v>
      </c>
      <c r="J21" s="66">
        <v>5.475</v>
      </c>
      <c r="K21" s="66">
        <v>11.548076923076923</v>
      </c>
      <c r="L21" s="66">
        <v>11.298</v>
      </c>
      <c r="M21" s="66">
        <v>3.446</v>
      </c>
      <c r="N21" s="66">
        <v>94.83653846153847</v>
      </c>
      <c r="O21" s="66">
        <v>99.605</v>
      </c>
      <c r="P21" s="66">
        <v>99.792</v>
      </c>
      <c r="Q21" s="37"/>
    </row>
    <row r="22" spans="1:17" s="5" customFormat="1" ht="19.5" customHeight="1">
      <c r="A22" s="22" t="s">
        <v>533</v>
      </c>
      <c r="B22" s="70">
        <v>104.5488110137672</v>
      </c>
      <c r="C22" s="70">
        <v>103.179</v>
      </c>
      <c r="D22" s="70">
        <v>104.685</v>
      </c>
      <c r="E22" s="70">
        <v>63.11702127659574</v>
      </c>
      <c r="F22" s="70">
        <v>68.703</v>
      </c>
      <c r="G22" s="70">
        <v>65.115</v>
      </c>
      <c r="H22" s="70">
        <v>27.675219023779725</v>
      </c>
      <c r="I22" s="70">
        <v>28.329</v>
      </c>
      <c r="J22" s="70">
        <v>27.526</v>
      </c>
      <c r="K22" s="70">
        <v>64.87421777221527</v>
      </c>
      <c r="L22" s="70">
        <v>89.898</v>
      </c>
      <c r="M22" s="70">
        <v>71.124</v>
      </c>
      <c r="N22" s="70">
        <v>260.2152690863579</v>
      </c>
      <c r="O22" s="70">
        <v>290.10900000000004</v>
      </c>
      <c r="P22" s="70">
        <v>268.451</v>
      </c>
      <c r="Q22" s="37"/>
    </row>
    <row r="23" spans="1:17" s="5" customFormat="1" ht="19.5" customHeight="1">
      <c r="A23" s="23" t="s">
        <v>478</v>
      </c>
      <c r="C23" s="371"/>
      <c r="D23" s="371"/>
      <c r="F23" s="371"/>
      <c r="G23" s="371"/>
      <c r="I23" s="371"/>
      <c r="J23" s="371"/>
      <c r="L23" s="371"/>
      <c r="M23" s="371"/>
      <c r="N23" s="371"/>
      <c r="O23" s="371"/>
      <c r="P23" s="371"/>
      <c r="Q23" s="37"/>
    </row>
    <row r="24" spans="1:17" s="5" customFormat="1" ht="15" customHeight="1">
      <c r="A24" s="20" t="s">
        <v>534</v>
      </c>
      <c r="B24" s="66">
        <v>195.49402390438246</v>
      </c>
      <c r="C24" s="66">
        <v>201.873</v>
      </c>
      <c r="D24" s="66">
        <v>199.032</v>
      </c>
      <c r="E24" s="66">
        <v>493.8333333333333</v>
      </c>
      <c r="F24" s="66">
        <v>177.931</v>
      </c>
      <c r="G24" s="66">
        <v>152.742</v>
      </c>
      <c r="H24" s="66">
        <v>40.81673306772908</v>
      </c>
      <c r="I24" s="66">
        <v>42.167</v>
      </c>
      <c r="J24" s="66">
        <v>37.341</v>
      </c>
      <c r="K24" s="66">
        <v>110.08565737051792</v>
      </c>
      <c r="L24" s="66">
        <v>180.247</v>
      </c>
      <c r="M24" s="66">
        <v>112.842</v>
      </c>
      <c r="N24" s="66">
        <v>499.8585657370518</v>
      </c>
      <c r="O24" s="66">
        <v>602.2180000000001</v>
      </c>
      <c r="P24" s="66">
        <v>501.957</v>
      </c>
      <c r="Q24" s="37"/>
    </row>
    <row r="25" spans="1:17" s="5" customFormat="1" ht="15" customHeight="1">
      <c r="A25" s="20" t="s">
        <v>535</v>
      </c>
      <c r="C25" s="66"/>
      <c r="D25" s="66"/>
      <c r="F25" s="66"/>
      <c r="G25" s="66"/>
      <c r="I25" s="66"/>
      <c r="J25" s="66"/>
      <c r="L25" s="66"/>
      <c r="M25" s="66"/>
      <c r="N25" s="66"/>
      <c r="O25" s="66"/>
      <c r="P25" s="66"/>
      <c r="Q25" s="37"/>
    </row>
    <row r="26" spans="1:17" s="5" customFormat="1" ht="15" customHeight="1">
      <c r="A26" s="24" t="s">
        <v>479</v>
      </c>
      <c r="B26" s="66">
        <v>90.6474358974359</v>
      </c>
      <c r="C26" s="66">
        <v>98.156</v>
      </c>
      <c r="D26" s="66">
        <v>87.087</v>
      </c>
      <c r="E26" s="66">
        <v>37.42948717948718</v>
      </c>
      <c r="F26" s="66">
        <v>53.37</v>
      </c>
      <c r="G26" s="66">
        <v>41.59</v>
      </c>
      <c r="H26" s="66">
        <v>53.11538461538461</v>
      </c>
      <c r="I26" s="66">
        <v>48.24</v>
      </c>
      <c r="J26" s="66">
        <v>38.781</v>
      </c>
      <c r="K26" s="66">
        <v>144.75641025641025</v>
      </c>
      <c r="L26" s="66">
        <v>153.097</v>
      </c>
      <c r="M26" s="66">
        <v>149.393</v>
      </c>
      <c r="N26" s="66">
        <v>325.94871794871796</v>
      </c>
      <c r="O26" s="66">
        <v>352.86300000000006</v>
      </c>
      <c r="P26" s="66">
        <v>316.852</v>
      </c>
      <c r="Q26" s="37"/>
    </row>
    <row r="27" spans="1:17" s="5" customFormat="1" ht="15" customHeight="1">
      <c r="A27" s="24" t="s">
        <v>480</v>
      </c>
      <c r="B27" s="66">
        <v>55.5398773006135</v>
      </c>
      <c r="C27" s="66">
        <v>78.729</v>
      </c>
      <c r="D27" s="66">
        <v>102.828</v>
      </c>
      <c r="E27" s="66">
        <v>47.90184049079755</v>
      </c>
      <c r="F27" s="66">
        <v>53.331</v>
      </c>
      <c r="G27" s="66">
        <v>18.848</v>
      </c>
      <c r="H27" s="66">
        <v>20.067484662576685</v>
      </c>
      <c r="I27" s="66">
        <v>28.79</v>
      </c>
      <c r="J27" s="66">
        <v>24.371</v>
      </c>
      <c r="K27" s="66">
        <v>49.31288343558282</v>
      </c>
      <c r="L27" s="66">
        <v>95.779</v>
      </c>
      <c r="M27" s="66">
        <v>88.901</v>
      </c>
      <c r="N27" s="66">
        <v>172.82208588957056</v>
      </c>
      <c r="O27" s="66">
        <v>256.629</v>
      </c>
      <c r="P27" s="66">
        <v>234.947</v>
      </c>
      <c r="Q27" s="37"/>
    </row>
    <row r="28" spans="1:17" s="5" customFormat="1" ht="15" customHeight="1">
      <c r="A28" s="24" t="s">
        <v>481</v>
      </c>
      <c r="B28" s="66">
        <v>80.06521739130434</v>
      </c>
      <c r="C28" s="66">
        <v>61.224</v>
      </c>
      <c r="D28" s="66">
        <v>63.249</v>
      </c>
      <c r="E28" s="66">
        <v>17.695652173913043</v>
      </c>
      <c r="F28" s="66">
        <v>14.295</v>
      </c>
      <c r="G28" s="66">
        <v>57.53</v>
      </c>
      <c r="H28" s="66">
        <v>20.64673913043478</v>
      </c>
      <c r="I28" s="66">
        <v>20.444</v>
      </c>
      <c r="J28" s="66">
        <v>30.975</v>
      </c>
      <c r="K28" s="66">
        <v>29.809782608695652</v>
      </c>
      <c r="L28" s="66">
        <v>43.243</v>
      </c>
      <c r="M28" s="66">
        <v>44.064</v>
      </c>
      <c r="N28" s="66">
        <v>148.2173913043478</v>
      </c>
      <c r="O28" s="66">
        <v>139.206</v>
      </c>
      <c r="P28" s="66">
        <v>195.819</v>
      </c>
      <c r="Q28" s="37"/>
    </row>
    <row r="29" spans="1:17" s="5" customFormat="1" ht="15" customHeight="1">
      <c r="A29" s="24" t="s">
        <v>482</v>
      </c>
      <c r="B29" s="66">
        <v>52.284991568296796</v>
      </c>
      <c r="C29" s="66">
        <v>43.853</v>
      </c>
      <c r="D29" s="66">
        <v>48.519</v>
      </c>
      <c r="E29" s="66">
        <v>11.669477234401349</v>
      </c>
      <c r="F29" s="66">
        <v>5.885</v>
      </c>
      <c r="G29" s="66">
        <v>11.844</v>
      </c>
      <c r="H29" s="66">
        <v>14.129848229342327</v>
      </c>
      <c r="I29" s="66">
        <v>13.797</v>
      </c>
      <c r="J29" s="66">
        <v>14.589</v>
      </c>
      <c r="K29" s="66">
        <v>20.743676222596964</v>
      </c>
      <c r="L29" s="66">
        <v>10.781</v>
      </c>
      <c r="M29" s="66">
        <v>18.625</v>
      </c>
      <c r="N29" s="66">
        <v>98.82799325463743</v>
      </c>
      <c r="O29" s="66">
        <v>74.316</v>
      </c>
      <c r="P29" s="66">
        <v>93.577</v>
      </c>
      <c r="Q29" s="37"/>
    </row>
    <row r="30" spans="1:17" s="5" customFormat="1" ht="19.5" customHeight="1">
      <c r="A30" s="22" t="s">
        <v>533</v>
      </c>
      <c r="B30" s="70">
        <v>104.5488110137672</v>
      </c>
      <c r="C30" s="70">
        <v>103.179</v>
      </c>
      <c r="D30" s="70">
        <v>104.685</v>
      </c>
      <c r="E30" s="70">
        <v>63.11702127659574</v>
      </c>
      <c r="F30" s="70">
        <v>68.703</v>
      </c>
      <c r="G30" s="70">
        <v>65.115</v>
      </c>
      <c r="H30" s="70">
        <v>27.675219023779725</v>
      </c>
      <c r="I30" s="70">
        <v>28.329</v>
      </c>
      <c r="J30" s="70">
        <v>27.526</v>
      </c>
      <c r="K30" s="70">
        <v>64.87421777221527</v>
      </c>
      <c r="L30" s="70">
        <v>89.898</v>
      </c>
      <c r="M30" s="70">
        <v>71.124</v>
      </c>
      <c r="N30" s="70">
        <v>260.2152690863579</v>
      </c>
      <c r="O30" s="70">
        <v>290.10900000000004</v>
      </c>
      <c r="P30" s="70">
        <v>268.451</v>
      </c>
      <c r="Q30" s="37"/>
    </row>
    <row r="31" ht="12.75" customHeight="1">
      <c r="A31" s="1" t="s">
        <v>55</v>
      </c>
    </row>
    <row r="32" ht="12" customHeight="1">
      <c r="A32" s="1" t="s">
        <v>500</v>
      </c>
    </row>
    <row r="33" ht="11.25">
      <c r="A33" s="1" t="s">
        <v>58</v>
      </c>
    </row>
    <row r="34" ht="11.25">
      <c r="A34" s="7"/>
    </row>
    <row r="35" spans="1:16" ht="11.25">
      <c r="A35" s="7"/>
      <c r="B35" s="217"/>
      <c r="C35" s="217"/>
      <c r="D35" s="217"/>
      <c r="E35" s="217"/>
      <c r="F35" s="217"/>
      <c r="G35" s="217"/>
      <c r="H35" s="217"/>
      <c r="I35" s="217"/>
      <c r="J35" s="217"/>
      <c r="K35" s="217"/>
      <c r="L35" s="217"/>
      <c r="M35" s="217"/>
      <c r="N35" s="217"/>
      <c r="O35" s="217"/>
      <c r="P35" s="217"/>
    </row>
    <row r="36" spans="1:14" ht="11.25">
      <c r="A36" s="7"/>
      <c r="B36" s="254"/>
      <c r="C36" s="254"/>
      <c r="E36" s="254"/>
      <c r="F36" s="254"/>
      <c r="H36" s="254"/>
      <c r="K36" s="254"/>
      <c r="N36" s="254"/>
    </row>
    <row r="37" ht="11.25">
      <c r="F37" s="240"/>
    </row>
  </sheetData>
  <mergeCells count="6">
    <mergeCell ref="A3:K3"/>
    <mergeCell ref="N5:P5"/>
    <mergeCell ref="B5:D5"/>
    <mergeCell ref="E5:G5"/>
    <mergeCell ref="H5:J5"/>
    <mergeCell ref="K5:M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3.xml><?xml version="1.0" encoding="utf-8"?>
<worksheet xmlns="http://schemas.openxmlformats.org/spreadsheetml/2006/main" xmlns:r="http://schemas.openxmlformats.org/officeDocument/2006/relationships">
  <sheetPr codeName="Hoja2"/>
  <dimension ref="A2:R73"/>
  <sheetViews>
    <sheetView showGridLines="0" zoomScaleSheetLayoutView="100" workbookViewId="0" topLeftCell="A1">
      <selection activeCell="A1" sqref="A1"/>
    </sheetView>
  </sheetViews>
  <sheetFormatPr defaultColWidth="11.421875" defaultRowHeight="12.75"/>
  <cols>
    <col min="1" max="1" width="60.7109375" style="1" customWidth="1"/>
    <col min="2" max="3" width="7.7109375" style="1" customWidth="1"/>
    <col min="4" max="6" width="7.7109375" style="9" customWidth="1"/>
    <col min="7" max="13" width="7.7109375" style="8" customWidth="1"/>
    <col min="14" max="16384" width="11.57421875" style="1" customWidth="1"/>
  </cols>
  <sheetData>
    <row r="1" ht="12.75" customHeight="1"/>
    <row r="2" spans="1:13" ht="12.75" customHeight="1">
      <c r="A2" s="505"/>
      <c r="B2" s="505"/>
      <c r="C2" s="505"/>
      <c r="D2" s="505"/>
      <c r="E2" s="505"/>
      <c r="F2" s="505"/>
      <c r="G2" s="505"/>
      <c r="H2" s="505"/>
      <c r="I2" s="505"/>
      <c r="J2" s="1"/>
      <c r="K2" s="1"/>
      <c r="L2" s="1"/>
      <c r="M2" s="1"/>
    </row>
    <row r="3" spans="1:13" s="279" customFormat="1" ht="12.75" customHeight="1">
      <c r="A3" s="506" t="s">
        <v>102</v>
      </c>
      <c r="B3" s="506"/>
      <c r="C3" s="506"/>
      <c r="D3" s="506"/>
      <c r="E3" s="506"/>
      <c r="F3" s="506"/>
      <c r="G3" s="506"/>
      <c r="H3" s="506"/>
      <c r="I3" s="507"/>
      <c r="J3" s="308"/>
      <c r="K3" s="308"/>
      <c r="L3" s="308"/>
      <c r="M3" s="13" t="s">
        <v>103</v>
      </c>
    </row>
    <row r="4" spans="3:13" ht="12.75" customHeight="1">
      <c r="C4" s="9"/>
      <c r="E4" s="8"/>
      <c r="F4" s="8"/>
      <c r="J4" s="1"/>
      <c r="K4" s="1"/>
      <c r="L4" s="1"/>
      <c r="M4" s="1"/>
    </row>
    <row r="5" spans="1:14" s="25" customFormat="1" ht="40.5" customHeight="1">
      <c r="A5" s="27" t="s">
        <v>524</v>
      </c>
      <c r="B5" s="503" t="s">
        <v>104</v>
      </c>
      <c r="C5" s="503"/>
      <c r="D5" s="503"/>
      <c r="E5" s="504" t="s">
        <v>105</v>
      </c>
      <c r="F5" s="504"/>
      <c r="G5" s="504"/>
      <c r="H5" s="503" t="s">
        <v>106</v>
      </c>
      <c r="I5" s="503"/>
      <c r="J5" s="503"/>
      <c r="K5" s="503" t="s">
        <v>107</v>
      </c>
      <c r="L5" s="503"/>
      <c r="M5" s="503"/>
      <c r="N5" s="1"/>
    </row>
    <row r="6" spans="1:18" s="25" customFormat="1" ht="15.75" customHeight="1">
      <c r="A6" s="28"/>
      <c r="B6" s="499" t="s">
        <v>100</v>
      </c>
      <c r="C6" s="499"/>
      <c r="D6" s="499"/>
      <c r="E6" s="499" t="s">
        <v>101</v>
      </c>
      <c r="F6" s="499"/>
      <c r="G6" s="499"/>
      <c r="H6" s="499" t="s">
        <v>100</v>
      </c>
      <c r="I6" s="499"/>
      <c r="J6" s="499"/>
      <c r="K6" s="499" t="s">
        <v>525</v>
      </c>
      <c r="L6" s="499"/>
      <c r="M6" s="499"/>
      <c r="O6" s="1"/>
      <c r="P6" s="1"/>
      <c r="Q6" s="1"/>
      <c r="R6" s="1"/>
    </row>
    <row r="7" spans="1:18" s="25" customFormat="1" ht="15.75" customHeight="1">
      <c r="A7" s="27"/>
      <c r="B7" s="18">
        <v>2010</v>
      </c>
      <c r="C7" s="18">
        <v>2009</v>
      </c>
      <c r="D7" s="18">
        <v>2008</v>
      </c>
      <c r="E7" s="18">
        <v>2010</v>
      </c>
      <c r="F7" s="18">
        <v>2009</v>
      </c>
      <c r="G7" s="18">
        <v>2008</v>
      </c>
      <c r="H7" s="18">
        <v>2010</v>
      </c>
      <c r="I7" s="18">
        <v>2009</v>
      </c>
      <c r="J7" s="18">
        <v>2008</v>
      </c>
      <c r="K7" s="18">
        <v>2010</v>
      </c>
      <c r="L7" s="18">
        <v>2009</v>
      </c>
      <c r="M7" s="18">
        <v>2008</v>
      </c>
      <c r="O7" s="1"/>
      <c r="P7" s="1"/>
      <c r="Q7" s="1"/>
      <c r="R7" s="1"/>
    </row>
    <row r="8" spans="1:18" s="5" customFormat="1" ht="19.5" customHeight="1">
      <c r="A8" s="19" t="s">
        <v>468</v>
      </c>
      <c r="B8" s="73">
        <v>30.38272727272728</v>
      </c>
      <c r="C8" s="73">
        <v>30.03</v>
      </c>
      <c r="D8" s="73">
        <v>29.834517730496444</v>
      </c>
      <c r="E8" s="73">
        <v>32.7197196969697</v>
      </c>
      <c r="F8" s="73">
        <v>33.3</v>
      </c>
      <c r="G8" s="73">
        <v>34.36147375886524</v>
      </c>
      <c r="H8" s="73">
        <v>1.1962424242424243</v>
      </c>
      <c r="I8" s="73">
        <v>1.1</v>
      </c>
      <c r="J8" s="73">
        <v>1.48</v>
      </c>
      <c r="K8" s="73">
        <v>35.7013181818182</v>
      </c>
      <c r="L8" s="73">
        <v>35.6</v>
      </c>
      <c r="M8" s="73">
        <v>34.31787375886526</v>
      </c>
      <c r="N8" s="37"/>
      <c r="O8" s="37"/>
      <c r="P8" s="1"/>
      <c r="Q8" s="1"/>
      <c r="R8" s="1"/>
    </row>
    <row r="9" spans="1:18" s="5" customFormat="1" ht="15" customHeight="1">
      <c r="A9" s="20" t="s">
        <v>469</v>
      </c>
      <c r="B9" s="66">
        <v>13.691714285714287</v>
      </c>
      <c r="C9" s="66">
        <v>14.322</v>
      </c>
      <c r="D9" s="66">
        <v>10.2354</v>
      </c>
      <c r="E9" s="66">
        <v>44.19942857142856</v>
      </c>
      <c r="F9" s="66">
        <v>44.6064</v>
      </c>
      <c r="G9" s="66">
        <v>47.50226666666667</v>
      </c>
      <c r="H9" s="66">
        <v>0.4740714285714286</v>
      </c>
      <c r="I9" s="66">
        <v>0.29813333333333336</v>
      </c>
      <c r="J9" s="66">
        <v>0.42266666666666663</v>
      </c>
      <c r="K9" s="66">
        <v>41.63478571428573</v>
      </c>
      <c r="L9" s="66">
        <v>40.77346666666666</v>
      </c>
      <c r="M9" s="66">
        <v>41.839666666666666</v>
      </c>
      <c r="N9" s="37"/>
      <c r="O9" s="37"/>
      <c r="P9" s="1"/>
      <c r="Q9" s="1"/>
      <c r="R9" s="1"/>
    </row>
    <row r="10" spans="1:18" s="5" customFormat="1" ht="15" customHeight="1">
      <c r="A10" s="20" t="s">
        <v>526</v>
      </c>
      <c r="B10" s="66">
        <v>28.535214285714286</v>
      </c>
      <c r="C10" s="66">
        <v>32.5365625</v>
      </c>
      <c r="D10" s="66">
        <v>29.601470588235298</v>
      </c>
      <c r="E10" s="66">
        <v>32.40464285714286</v>
      </c>
      <c r="F10" s="66">
        <v>32.058937500000006</v>
      </c>
      <c r="G10" s="66">
        <v>32.5604</v>
      </c>
      <c r="H10" s="66">
        <v>1.213142857142857</v>
      </c>
      <c r="I10" s="66">
        <v>1.4751874999999999</v>
      </c>
      <c r="J10" s="66">
        <v>1.999294117647059</v>
      </c>
      <c r="K10" s="66">
        <v>37.846999999999994</v>
      </c>
      <c r="L10" s="66">
        <v>33.9293125</v>
      </c>
      <c r="M10" s="66">
        <v>35.83883529411764</v>
      </c>
      <c r="N10" s="37"/>
      <c r="O10" s="37"/>
      <c r="P10" s="1"/>
      <c r="Q10" s="1"/>
      <c r="R10" s="1"/>
    </row>
    <row r="11" spans="1:18" s="5" customFormat="1" ht="15" customHeight="1">
      <c r="A11" s="20" t="s">
        <v>527</v>
      </c>
      <c r="B11" s="66">
        <v>48.182461538461546</v>
      </c>
      <c r="C11" s="66">
        <v>44.86516666666666</v>
      </c>
      <c r="D11" s="66">
        <v>39.345090909090914</v>
      </c>
      <c r="E11" s="66">
        <v>21.873769230769234</v>
      </c>
      <c r="F11" s="66">
        <v>22.678166666666666</v>
      </c>
      <c r="G11" s="66">
        <v>29.959545454545456</v>
      </c>
      <c r="H11" s="66">
        <v>2.5653076923076927</v>
      </c>
      <c r="I11" s="66">
        <v>2.0355833333333333</v>
      </c>
      <c r="J11" s="66">
        <v>2.353727272727273</v>
      </c>
      <c r="K11" s="66">
        <v>27.378538461538458</v>
      </c>
      <c r="L11" s="66">
        <v>30.42108333333334</v>
      </c>
      <c r="M11" s="66">
        <v>28.341636363636358</v>
      </c>
      <c r="N11" s="37"/>
      <c r="O11" s="37"/>
      <c r="P11" s="1"/>
      <c r="Q11" s="1"/>
      <c r="R11" s="1"/>
    </row>
    <row r="12" spans="1:18" s="5" customFormat="1" ht="15" customHeight="1">
      <c r="A12" s="20" t="s">
        <v>470</v>
      </c>
      <c r="B12" s="66">
        <v>24.429777777777772</v>
      </c>
      <c r="C12" s="66">
        <v>24.305777777777777</v>
      </c>
      <c r="D12" s="66">
        <v>23.939333333333334</v>
      </c>
      <c r="E12" s="66">
        <v>18.372555555555557</v>
      </c>
      <c r="F12" s="66">
        <v>19.535555555555554</v>
      </c>
      <c r="G12" s="66">
        <v>21.095</v>
      </c>
      <c r="H12" s="66">
        <v>0.5816666666666667</v>
      </c>
      <c r="I12" s="66">
        <v>0.24766666666666667</v>
      </c>
      <c r="J12" s="66">
        <v>0.5858888888888889</v>
      </c>
      <c r="K12" s="66">
        <v>56.616</v>
      </c>
      <c r="L12" s="66">
        <v>55.910999999999994</v>
      </c>
      <c r="M12" s="66">
        <v>54.379777777777775</v>
      </c>
      <c r="N12" s="37"/>
      <c r="O12" s="37"/>
      <c r="P12" s="1"/>
      <c r="Q12" s="1"/>
      <c r="R12" s="1"/>
    </row>
    <row r="13" spans="1:18" s="5" customFormat="1" ht="15" customHeight="1">
      <c r="A13" s="20" t="s">
        <v>528</v>
      </c>
      <c r="B13" s="66">
        <v>25.54130769230769</v>
      </c>
      <c r="C13" s="66">
        <v>24.437461538461534</v>
      </c>
      <c r="D13" s="66">
        <v>25.901133333333338</v>
      </c>
      <c r="E13" s="66">
        <v>28.58930769230769</v>
      </c>
      <c r="F13" s="66">
        <v>30.096692307692308</v>
      </c>
      <c r="G13" s="66">
        <v>30.764600000000005</v>
      </c>
      <c r="H13" s="66">
        <v>0.8888461538461538</v>
      </c>
      <c r="I13" s="66">
        <v>1.083846153846154</v>
      </c>
      <c r="J13" s="66">
        <v>1.950533333333333</v>
      </c>
      <c r="K13" s="66">
        <v>44.980538461538465</v>
      </c>
      <c r="L13" s="66">
        <v>44.38200000000001</v>
      </c>
      <c r="M13" s="66">
        <v>41.38373333333333</v>
      </c>
      <c r="N13" s="37"/>
      <c r="O13" s="37"/>
      <c r="P13" s="1"/>
      <c r="Q13" s="1"/>
      <c r="R13" s="1"/>
    </row>
    <row r="14" spans="1:18" s="5" customFormat="1" ht="15" customHeight="1">
      <c r="A14" s="20" t="s">
        <v>471</v>
      </c>
      <c r="B14" s="66">
        <v>32.979</v>
      </c>
      <c r="C14" s="66">
        <v>33.27127272727273</v>
      </c>
      <c r="D14" s="66">
        <v>42.010384615384616</v>
      </c>
      <c r="E14" s="66">
        <v>29.708727272727273</v>
      </c>
      <c r="F14" s="66">
        <v>32.38400000000001</v>
      </c>
      <c r="G14" s="66">
        <v>27.191615384615382</v>
      </c>
      <c r="H14" s="66">
        <v>0.28772727272727266</v>
      </c>
      <c r="I14" s="66">
        <v>0.3424545454545454</v>
      </c>
      <c r="J14" s="66">
        <v>1.5285384615384614</v>
      </c>
      <c r="K14" s="66">
        <v>37.02454545454545</v>
      </c>
      <c r="L14" s="66">
        <v>34.002272727272725</v>
      </c>
      <c r="M14" s="66">
        <v>29.26946153846154</v>
      </c>
      <c r="N14" s="37"/>
      <c r="O14" s="37"/>
      <c r="P14" s="1"/>
      <c r="Q14" s="1"/>
      <c r="R14" s="1"/>
    </row>
    <row r="15" spans="1:18" s="5" customFormat="1" ht="15" customHeight="1">
      <c r="A15" s="20" t="s">
        <v>529</v>
      </c>
      <c r="B15" s="66">
        <v>46.04930769230768</v>
      </c>
      <c r="C15" s="66">
        <v>40.963307692307694</v>
      </c>
      <c r="D15" s="66">
        <v>39.990846153846164</v>
      </c>
      <c r="E15" s="66">
        <v>18.166153846153847</v>
      </c>
      <c r="F15" s="66">
        <v>22.695846153846155</v>
      </c>
      <c r="G15" s="66">
        <v>24.539692307692306</v>
      </c>
      <c r="H15" s="66">
        <v>1.0856923076923075</v>
      </c>
      <c r="I15" s="66">
        <v>1.093</v>
      </c>
      <c r="J15" s="66">
        <v>1.0743076923076924</v>
      </c>
      <c r="K15" s="66">
        <v>34.698846153846155</v>
      </c>
      <c r="L15" s="66">
        <v>35.24784615384616</v>
      </c>
      <c r="M15" s="66">
        <v>34.395153846153846</v>
      </c>
      <c r="N15" s="37"/>
      <c r="O15" s="37"/>
      <c r="P15" s="1"/>
      <c r="Q15" s="1"/>
      <c r="R15" s="1"/>
    </row>
    <row r="16" spans="1:18" s="5" customFormat="1" ht="15" customHeight="1">
      <c r="A16" s="20" t="s">
        <v>472</v>
      </c>
      <c r="B16" s="66">
        <v>17.155399999999997</v>
      </c>
      <c r="C16" s="66">
        <v>17.506857142857143</v>
      </c>
      <c r="D16" s="66">
        <v>17.45135714285714</v>
      </c>
      <c r="E16" s="66">
        <v>39.37233333333333</v>
      </c>
      <c r="F16" s="66">
        <v>38.14021428571429</v>
      </c>
      <c r="G16" s="66">
        <v>38.81357142857143</v>
      </c>
      <c r="H16" s="66">
        <v>1.3145333333333333</v>
      </c>
      <c r="I16" s="66">
        <v>1.120285714285714</v>
      </c>
      <c r="J16" s="66">
        <v>1.778857142857143</v>
      </c>
      <c r="K16" s="66">
        <v>42.15773333333333</v>
      </c>
      <c r="L16" s="66">
        <v>43.23264285714286</v>
      </c>
      <c r="M16" s="66">
        <v>41.956214285714275</v>
      </c>
      <c r="N16" s="37"/>
      <c r="O16" s="37"/>
      <c r="P16" s="1"/>
      <c r="Q16" s="1"/>
      <c r="R16" s="1"/>
    </row>
    <row r="17" spans="1:18" s="5" customFormat="1" ht="15" customHeight="1">
      <c r="A17" s="20" t="s">
        <v>473</v>
      </c>
      <c r="B17" s="66">
        <v>4.987</v>
      </c>
      <c r="C17" s="66">
        <v>4.0531999999999995</v>
      </c>
      <c r="D17" s="66">
        <v>4.708571428571429</v>
      </c>
      <c r="E17" s="66">
        <v>51.4314</v>
      </c>
      <c r="F17" s="66">
        <v>51.855</v>
      </c>
      <c r="G17" s="66">
        <v>58.189571428571426</v>
      </c>
      <c r="H17" s="66">
        <v>1.3656</v>
      </c>
      <c r="I17" s="66">
        <v>1.1545999999999998</v>
      </c>
      <c r="J17" s="66">
        <v>1.5375714285714286</v>
      </c>
      <c r="K17" s="66">
        <v>42.21600000000001</v>
      </c>
      <c r="L17" s="66">
        <v>42.937200000000004</v>
      </c>
      <c r="M17" s="66">
        <v>35.56428571428572</v>
      </c>
      <c r="N17" s="37"/>
      <c r="O17" s="37"/>
      <c r="P17" s="1"/>
      <c r="Q17" s="1"/>
      <c r="R17" s="1"/>
    </row>
    <row r="18" spans="1:18" s="5" customFormat="1" ht="15" customHeight="1">
      <c r="A18" s="20" t="s">
        <v>530</v>
      </c>
      <c r="B18" s="66">
        <v>39.895599999999995</v>
      </c>
      <c r="C18" s="66">
        <v>40.390807692307696</v>
      </c>
      <c r="D18" s="66">
        <v>43.32774074074074</v>
      </c>
      <c r="E18" s="66">
        <v>40.57899999999999</v>
      </c>
      <c r="F18" s="66">
        <v>38.39673076923077</v>
      </c>
      <c r="G18" s="66">
        <v>36.10385185185185</v>
      </c>
      <c r="H18" s="66">
        <v>1.6127600000000004</v>
      </c>
      <c r="I18" s="66">
        <v>1.316076923076923</v>
      </c>
      <c r="J18" s="66">
        <v>1.4552222222222222</v>
      </c>
      <c r="K18" s="66">
        <v>17.91264</v>
      </c>
      <c r="L18" s="66">
        <v>19.896384615384612</v>
      </c>
      <c r="M18" s="66">
        <v>19.113185185185188</v>
      </c>
      <c r="N18" s="37"/>
      <c r="O18" s="37"/>
      <c r="P18" s="1"/>
      <c r="Q18" s="1"/>
      <c r="R18" s="1"/>
    </row>
    <row r="19" spans="1:18" s="5" customFormat="1" ht="19.5" customHeight="1">
      <c r="A19" s="21" t="s">
        <v>474</v>
      </c>
      <c r="B19" s="68">
        <v>25.716571428571434</v>
      </c>
      <c r="C19" s="68">
        <v>22.7</v>
      </c>
      <c r="D19" s="68">
        <v>22.76417391304348</v>
      </c>
      <c r="E19" s="73">
        <v>37.955666666666666</v>
      </c>
      <c r="F19" s="73">
        <v>39.1</v>
      </c>
      <c r="G19" s="68">
        <v>40.93</v>
      </c>
      <c r="H19" s="68">
        <v>1.5999047619047622</v>
      </c>
      <c r="I19" s="68">
        <v>1.4</v>
      </c>
      <c r="J19" s="68">
        <v>0.99</v>
      </c>
      <c r="K19" s="68">
        <v>34.72790476190476</v>
      </c>
      <c r="L19" s="68">
        <v>36.8</v>
      </c>
      <c r="M19" s="68">
        <v>35.31030434782609</v>
      </c>
      <c r="N19" s="37"/>
      <c r="O19" s="37"/>
      <c r="P19" s="1"/>
      <c r="Q19" s="1"/>
      <c r="R19" s="1"/>
    </row>
    <row r="20" spans="1:18" s="5" customFormat="1" ht="15" customHeight="1">
      <c r="A20" s="20" t="s">
        <v>531</v>
      </c>
      <c r="B20" s="66">
        <v>15</v>
      </c>
      <c r="C20" s="66">
        <v>13.276111111111113</v>
      </c>
      <c r="D20" s="66">
        <v>12.118100000000002</v>
      </c>
      <c r="E20" s="66">
        <v>27.9</v>
      </c>
      <c r="F20" s="66">
        <v>27.320444444444448</v>
      </c>
      <c r="G20" s="66">
        <v>34.1632</v>
      </c>
      <c r="H20" s="66">
        <v>1.1</v>
      </c>
      <c r="I20" s="66">
        <v>1.089222222222222</v>
      </c>
      <c r="J20" s="66">
        <v>0.861</v>
      </c>
      <c r="K20" s="66">
        <v>56</v>
      </c>
      <c r="L20" s="66">
        <v>58.31422222222222</v>
      </c>
      <c r="M20" s="66">
        <v>52.8577</v>
      </c>
      <c r="N20" s="37"/>
      <c r="O20" s="37"/>
      <c r="P20" s="1"/>
      <c r="Q20" s="1"/>
      <c r="R20" s="1"/>
    </row>
    <row r="21" spans="1:18" s="5" customFormat="1" ht="15" customHeight="1">
      <c r="A21" s="20" t="s">
        <v>475</v>
      </c>
      <c r="B21" s="66">
        <v>3.2</v>
      </c>
      <c r="C21" s="66">
        <v>0.6725</v>
      </c>
      <c r="D21" s="66">
        <v>1.5110000000000001</v>
      </c>
      <c r="E21" s="66">
        <v>68</v>
      </c>
      <c r="F21" s="66">
        <v>70.446</v>
      </c>
      <c r="G21" s="66">
        <v>70.3485</v>
      </c>
      <c r="H21" s="66">
        <v>1</v>
      </c>
      <c r="I21" s="66">
        <v>0.9855</v>
      </c>
      <c r="J21" s="66">
        <v>0.9145</v>
      </c>
      <c r="K21" s="66">
        <v>27.8</v>
      </c>
      <c r="L21" s="66">
        <v>27.895999999999994</v>
      </c>
      <c r="M21" s="66">
        <v>27.22600000000001</v>
      </c>
      <c r="N21" s="37"/>
      <c r="O21" s="37"/>
      <c r="P21" s="1"/>
      <c r="Q21" s="1"/>
      <c r="R21" s="1"/>
    </row>
    <row r="22" spans="1:18" s="5" customFormat="1" ht="15" customHeight="1">
      <c r="A22" s="20" t="s">
        <v>532</v>
      </c>
      <c r="B22" s="66">
        <v>37.637818181818176</v>
      </c>
      <c r="C22" s="66">
        <v>34.50336363636364</v>
      </c>
      <c r="D22" s="66">
        <v>36.30663636363636</v>
      </c>
      <c r="E22" s="66">
        <v>39.8</v>
      </c>
      <c r="F22" s="66">
        <v>42.954</v>
      </c>
      <c r="G22" s="66">
        <v>41.73372727272727</v>
      </c>
      <c r="H22" s="66">
        <v>2.1</v>
      </c>
      <c r="I22" s="66">
        <v>1.7065454545454548</v>
      </c>
      <c r="J22" s="66">
        <v>1.1316363636363638</v>
      </c>
      <c r="K22" s="66">
        <v>20.5</v>
      </c>
      <c r="L22" s="66">
        <v>20.835727272727276</v>
      </c>
      <c r="M22" s="66">
        <v>20.827999999999996</v>
      </c>
      <c r="N22" s="37"/>
      <c r="O22" s="37"/>
      <c r="P22" s="1"/>
      <c r="Q22" s="1"/>
      <c r="R22" s="1"/>
    </row>
    <row r="23" spans="1:18" s="5" customFormat="1" ht="19.5" customHeight="1">
      <c r="A23" s="22" t="s">
        <v>533</v>
      </c>
      <c r="B23" s="78">
        <v>29.742274509803917</v>
      </c>
      <c r="C23" s="78">
        <v>29</v>
      </c>
      <c r="D23" s="78">
        <v>28.8429451219512</v>
      </c>
      <c r="E23" s="78">
        <v>33.43837908496731</v>
      </c>
      <c r="F23" s="78">
        <v>34.1</v>
      </c>
      <c r="G23" s="78">
        <v>35.28273048780488</v>
      </c>
      <c r="H23" s="78">
        <v>1.2516470588235291</v>
      </c>
      <c r="I23" s="78">
        <v>1.1</v>
      </c>
      <c r="J23" s="78">
        <v>1.4172682926829265</v>
      </c>
      <c r="K23" s="78">
        <v>35.56771242</v>
      </c>
      <c r="L23" s="78">
        <v>35.8</v>
      </c>
      <c r="M23" s="78">
        <v>34.457056097560965</v>
      </c>
      <c r="N23" s="37"/>
      <c r="O23" s="37"/>
      <c r="P23" s="1"/>
      <c r="Q23" s="1"/>
      <c r="R23" s="1"/>
    </row>
    <row r="24" spans="1:18" s="5" customFormat="1" ht="19.5" customHeight="1">
      <c r="A24" s="23" t="s">
        <v>478</v>
      </c>
      <c r="C24" s="73"/>
      <c r="D24" s="73"/>
      <c r="G24" s="73"/>
      <c r="H24" s="73"/>
      <c r="I24" s="73"/>
      <c r="J24" s="73"/>
      <c r="K24" s="73"/>
      <c r="L24" s="73"/>
      <c r="M24" s="73"/>
      <c r="N24" s="37"/>
      <c r="O24" s="1"/>
      <c r="P24" s="1"/>
      <c r="Q24" s="1"/>
      <c r="R24" s="1"/>
    </row>
    <row r="25" spans="1:18" s="5" customFormat="1" ht="15" customHeight="1">
      <c r="A25" s="20" t="s">
        <v>534</v>
      </c>
      <c r="B25" s="66">
        <v>12.163514285714287</v>
      </c>
      <c r="C25" s="66">
        <v>12.651352941176471</v>
      </c>
      <c r="D25" s="66">
        <v>12.4004</v>
      </c>
      <c r="E25" s="66">
        <v>38.96405714285714</v>
      </c>
      <c r="F25" s="66">
        <v>37.957470588235296</v>
      </c>
      <c r="G25" s="66">
        <v>41.57962857142855</v>
      </c>
      <c r="H25" s="66">
        <v>1.2089714285714288</v>
      </c>
      <c r="I25" s="66">
        <v>0.9448823529411766</v>
      </c>
      <c r="J25" s="66">
        <v>1.308742857142857</v>
      </c>
      <c r="K25" s="66">
        <v>47.66</v>
      </c>
      <c r="L25" s="66">
        <v>48.446294117647064</v>
      </c>
      <c r="M25" s="66">
        <v>44.71122857142858</v>
      </c>
      <c r="N25" s="37"/>
      <c r="O25" s="1"/>
      <c r="P25" s="1"/>
      <c r="Q25" s="1"/>
      <c r="R25" s="1"/>
    </row>
    <row r="26" spans="1:18" s="5" customFormat="1" ht="15" customHeight="1">
      <c r="A26" s="20" t="s">
        <v>535</v>
      </c>
      <c r="C26" s="66"/>
      <c r="D26" s="66"/>
      <c r="F26" s="66"/>
      <c r="G26" s="66"/>
      <c r="I26" s="66"/>
      <c r="J26" s="66"/>
      <c r="M26" s="66"/>
      <c r="N26" s="37"/>
      <c r="O26" s="1"/>
      <c r="P26" s="1"/>
      <c r="Q26" s="1"/>
      <c r="R26" s="1"/>
    </row>
    <row r="27" spans="1:18" s="5" customFormat="1" ht="15" customHeight="1">
      <c r="A27" s="24" t="s">
        <v>479</v>
      </c>
      <c r="B27" s="66">
        <v>25.853428571428573</v>
      </c>
      <c r="C27" s="66">
        <v>26.936714285714285</v>
      </c>
      <c r="D27" s="66">
        <v>35.73513333333333</v>
      </c>
      <c r="E27" s="66">
        <v>41.56928571428572</v>
      </c>
      <c r="F27" s="66">
        <v>43.97985714285714</v>
      </c>
      <c r="G27" s="66">
        <v>40.86346666666667</v>
      </c>
      <c r="H27" s="66">
        <v>1.304142857142857</v>
      </c>
      <c r="I27" s="66">
        <v>1.1472857142857145</v>
      </c>
      <c r="J27" s="66">
        <v>1.3598666666666666</v>
      </c>
      <c r="K27" s="66">
        <v>31.27</v>
      </c>
      <c r="L27" s="66">
        <v>27.936142857142862</v>
      </c>
      <c r="M27" s="66">
        <v>22.041533333333337</v>
      </c>
      <c r="N27" s="37"/>
      <c r="O27" s="1"/>
      <c r="P27" s="1"/>
      <c r="Q27" s="1"/>
      <c r="R27" s="1"/>
    </row>
    <row r="28" spans="1:18" s="5" customFormat="1" ht="15" customHeight="1">
      <c r="A28" s="24" t="s">
        <v>480</v>
      </c>
      <c r="B28" s="66">
        <v>35.62</v>
      </c>
      <c r="C28" s="66">
        <v>38.38523529411765</v>
      </c>
      <c r="D28" s="66">
        <v>31.57014285714285</v>
      </c>
      <c r="E28" s="66">
        <v>24.351133333333333</v>
      </c>
      <c r="F28" s="66">
        <v>24.523647058823528</v>
      </c>
      <c r="G28" s="66">
        <v>33.91121428571429</v>
      </c>
      <c r="H28" s="66">
        <v>1.2102666666666666</v>
      </c>
      <c r="I28" s="66">
        <v>1.1906470588235296</v>
      </c>
      <c r="J28" s="66">
        <v>1.8174285714285716</v>
      </c>
      <c r="K28" s="66">
        <v>38.82</v>
      </c>
      <c r="L28" s="66">
        <v>35.900470588235294</v>
      </c>
      <c r="M28" s="66">
        <v>32.70121428571428</v>
      </c>
      <c r="N28" s="37"/>
      <c r="O28" s="1"/>
      <c r="P28" s="1"/>
      <c r="Q28" s="1"/>
      <c r="R28" s="1"/>
    </row>
    <row r="29" spans="1:18" s="5" customFormat="1" ht="15" customHeight="1">
      <c r="A29" s="24" t="s">
        <v>481</v>
      </c>
      <c r="B29" s="66">
        <v>22.74</v>
      </c>
      <c r="C29" s="66">
        <v>31.659958333333332</v>
      </c>
      <c r="D29" s="66">
        <v>28.18011111111111</v>
      </c>
      <c r="E29" s="66">
        <v>43.13594117647059</v>
      </c>
      <c r="F29" s="66">
        <v>35.42820833333334</v>
      </c>
      <c r="G29" s="66">
        <v>40.12951851851852</v>
      </c>
      <c r="H29" s="66">
        <v>1.4867647058823528</v>
      </c>
      <c r="I29" s="66">
        <v>1.05525</v>
      </c>
      <c r="J29" s="66">
        <v>1.2378148148148147</v>
      </c>
      <c r="K29" s="66">
        <v>32.64</v>
      </c>
      <c r="L29" s="66">
        <v>31.856583333333337</v>
      </c>
      <c r="M29" s="66">
        <v>30.452555555555552</v>
      </c>
      <c r="N29" s="37"/>
      <c r="O29" s="1"/>
      <c r="P29" s="1"/>
      <c r="Q29" s="1"/>
      <c r="R29" s="1"/>
    </row>
    <row r="30" spans="1:18" s="5" customFormat="1" ht="15" customHeight="1">
      <c r="A30" s="24" t="s">
        <v>482</v>
      </c>
      <c r="B30" s="66">
        <v>35.33</v>
      </c>
      <c r="C30" s="66">
        <v>34.40276119402985</v>
      </c>
      <c r="D30" s="66">
        <v>35.032287671232886</v>
      </c>
      <c r="E30" s="66">
        <v>28.774750000000015</v>
      </c>
      <c r="F30" s="66">
        <v>32.088</v>
      </c>
      <c r="G30" s="66">
        <v>29.587326027397275</v>
      </c>
      <c r="H30" s="66">
        <v>1.2152916666666664</v>
      </c>
      <c r="I30" s="66">
        <v>1.1830298507462687</v>
      </c>
      <c r="J30" s="66">
        <v>1.4707260273972604</v>
      </c>
      <c r="K30" s="66">
        <v>34.68</v>
      </c>
      <c r="L30" s="66">
        <v>32.326149253731344</v>
      </c>
      <c r="M30" s="66">
        <v>33.9096602739726</v>
      </c>
      <c r="N30" s="37"/>
      <c r="O30" s="1"/>
      <c r="P30" s="1"/>
      <c r="Q30" s="1"/>
      <c r="R30" s="1"/>
    </row>
    <row r="31" spans="1:18" s="5" customFormat="1" ht="19.5" customHeight="1">
      <c r="A31" s="22" t="s">
        <v>533</v>
      </c>
      <c r="B31" s="78">
        <v>29.742274509803934</v>
      </c>
      <c r="C31" s="78">
        <v>29</v>
      </c>
      <c r="D31" s="78">
        <v>28.8429451219512</v>
      </c>
      <c r="E31" s="78">
        <v>33.4383790849673</v>
      </c>
      <c r="F31" s="78">
        <v>34.1</v>
      </c>
      <c r="G31" s="78">
        <v>35.28273048780487</v>
      </c>
      <c r="H31" s="78">
        <v>1.2516470588235296</v>
      </c>
      <c r="I31" s="78">
        <v>1.1</v>
      </c>
      <c r="J31" s="78">
        <v>1.4172682926829265</v>
      </c>
      <c r="K31" s="78">
        <v>35.56771242</v>
      </c>
      <c r="L31" s="78">
        <v>35.8</v>
      </c>
      <c r="M31" s="78">
        <v>34.45705609756099</v>
      </c>
      <c r="N31" s="37"/>
      <c r="O31" s="1"/>
      <c r="P31" s="1"/>
      <c r="Q31" s="1"/>
      <c r="R31" s="1"/>
    </row>
    <row r="32" spans="1:9" ht="12.75">
      <c r="A32" s="479" t="s">
        <v>56</v>
      </c>
      <c r="B32" s="480"/>
      <c r="C32" s="480"/>
      <c r="D32" s="480"/>
      <c r="E32" s="480"/>
      <c r="F32" s="480"/>
      <c r="G32" s="480"/>
      <c r="H32" s="480"/>
      <c r="I32" s="480"/>
    </row>
    <row r="33" spans="1:9" ht="12.75" customHeight="1">
      <c r="A33" s="477" t="s">
        <v>57</v>
      </c>
      <c r="B33" s="478"/>
      <c r="C33" s="478"/>
      <c r="D33" s="478"/>
      <c r="E33" s="478"/>
      <c r="F33" s="478"/>
      <c r="G33" s="478"/>
      <c r="H33" s="478"/>
      <c r="I33" s="478"/>
    </row>
    <row r="34" spans="1:9" ht="12.75">
      <c r="A34" s="477" t="s">
        <v>58</v>
      </c>
      <c r="B34" s="478"/>
      <c r="C34" s="478"/>
      <c r="D34" s="478"/>
      <c r="E34" s="478"/>
      <c r="F34" s="478"/>
      <c r="G34" s="478"/>
      <c r="H34" s="478"/>
      <c r="I34" s="478"/>
    </row>
    <row r="35" spans="1:9" ht="23.25" customHeight="1">
      <c r="A35" s="501"/>
      <c r="B35" s="502"/>
      <c r="C35" s="502"/>
      <c r="D35" s="502"/>
      <c r="E35" s="502"/>
      <c r="F35" s="502"/>
      <c r="G35" s="502"/>
      <c r="H35" s="502"/>
      <c r="I35" s="502"/>
    </row>
    <row r="36" spans="1:7" ht="11.25">
      <c r="A36" s="309"/>
      <c r="B36" s="309"/>
      <c r="C36" s="309"/>
      <c r="G36" s="9"/>
    </row>
    <row r="37" spans="1:13" ht="11.25">
      <c r="A37" s="7"/>
      <c r="B37" s="276"/>
      <c r="C37" s="276"/>
      <c r="D37" s="276"/>
      <c r="E37" s="276"/>
      <c r="F37" s="276"/>
      <c r="G37" s="276"/>
      <c r="H37" s="276"/>
      <c r="I37" s="276"/>
      <c r="J37" s="276"/>
      <c r="K37" s="276"/>
      <c r="L37" s="276"/>
      <c r="M37" s="276"/>
    </row>
    <row r="38" spans="1:6" ht="11.25">
      <c r="A38" s="7"/>
      <c r="B38" s="7"/>
      <c r="C38" s="7"/>
      <c r="F38" s="310"/>
    </row>
    <row r="39" spans="1:3" ht="11.25">
      <c r="A39" s="7"/>
      <c r="B39" s="7"/>
      <c r="C39" s="7"/>
    </row>
    <row r="40" spans="1:3" ht="11.25">
      <c r="A40" s="7"/>
      <c r="B40" s="7"/>
      <c r="C40" s="7"/>
    </row>
    <row r="43" spans="4:9" ht="11.25">
      <c r="D43" s="311"/>
      <c r="E43" s="311"/>
      <c r="F43" s="311"/>
      <c r="G43" s="311"/>
      <c r="H43" s="311"/>
      <c r="I43" s="311"/>
    </row>
    <row r="44" spans="4:9" ht="11.25">
      <c r="D44" s="312"/>
      <c r="E44" s="312"/>
      <c r="F44" s="312"/>
      <c r="G44" s="312"/>
      <c r="H44" s="312"/>
      <c r="I44" s="312"/>
    </row>
    <row r="45" spans="4:9" ht="11.25">
      <c r="D45" s="312"/>
      <c r="E45" s="312"/>
      <c r="F45" s="312"/>
      <c r="G45" s="312"/>
      <c r="H45" s="312"/>
      <c r="I45" s="312"/>
    </row>
    <row r="46" spans="4:9" ht="11.25">
      <c r="D46" s="312"/>
      <c r="E46" s="312"/>
      <c r="F46" s="312"/>
      <c r="G46" s="312"/>
      <c r="H46" s="312"/>
      <c r="I46" s="312"/>
    </row>
    <row r="47" spans="4:9" ht="11.25">
      <c r="D47" s="312"/>
      <c r="E47" s="312"/>
      <c r="F47" s="312"/>
      <c r="G47" s="312"/>
      <c r="H47" s="312"/>
      <c r="I47" s="312"/>
    </row>
    <row r="48" spans="4:9" ht="11.25">
      <c r="D48" s="312"/>
      <c r="E48" s="312"/>
      <c r="F48" s="312"/>
      <c r="G48" s="312"/>
      <c r="H48" s="312"/>
      <c r="I48" s="312"/>
    </row>
    <row r="49" spans="4:9" ht="11.25">
      <c r="D49" s="312"/>
      <c r="E49" s="312"/>
      <c r="F49" s="312"/>
      <c r="G49" s="312"/>
      <c r="H49" s="312"/>
      <c r="I49" s="312"/>
    </row>
    <row r="50" spans="4:9" ht="11.25">
      <c r="D50" s="312"/>
      <c r="E50" s="312"/>
      <c r="F50" s="312"/>
      <c r="G50" s="312"/>
      <c r="H50" s="312"/>
      <c r="I50" s="312"/>
    </row>
    <row r="51" spans="4:9" ht="11.25">
      <c r="D51" s="312"/>
      <c r="E51" s="312"/>
      <c r="F51" s="312"/>
      <c r="G51" s="312"/>
      <c r="H51" s="312"/>
      <c r="I51" s="312"/>
    </row>
    <row r="52" spans="4:9" ht="11.25">
      <c r="D52" s="312"/>
      <c r="E52" s="312"/>
      <c r="F52" s="312"/>
      <c r="G52" s="312"/>
      <c r="H52" s="312"/>
      <c r="I52" s="312"/>
    </row>
    <row r="53" spans="4:9" ht="11.25">
      <c r="D53" s="312"/>
      <c r="E53" s="312"/>
      <c r="F53" s="312"/>
      <c r="G53" s="312"/>
      <c r="H53" s="312"/>
      <c r="I53" s="312"/>
    </row>
    <row r="54" spans="4:9" ht="11.25">
      <c r="D54" s="311"/>
      <c r="E54" s="311"/>
      <c r="F54" s="311"/>
      <c r="G54" s="311"/>
      <c r="H54" s="311"/>
      <c r="I54" s="311"/>
    </row>
    <row r="55" spans="4:9" ht="11.25">
      <c r="D55" s="312"/>
      <c r="E55" s="312"/>
      <c r="F55" s="312"/>
      <c r="G55" s="312"/>
      <c r="H55" s="312"/>
      <c r="I55" s="312"/>
    </row>
    <row r="56" spans="4:9" ht="11.25">
      <c r="D56" s="312"/>
      <c r="E56" s="312"/>
      <c r="F56" s="312"/>
      <c r="G56" s="312"/>
      <c r="H56" s="312"/>
      <c r="I56" s="312"/>
    </row>
    <row r="57" spans="4:9" ht="11.25">
      <c r="D57" s="312"/>
      <c r="E57" s="312"/>
      <c r="F57" s="312"/>
      <c r="G57" s="312"/>
      <c r="H57" s="312"/>
      <c r="I57" s="312"/>
    </row>
    <row r="58" spans="4:9" ht="11.25">
      <c r="D58" s="312"/>
      <c r="E58" s="312"/>
      <c r="F58" s="312"/>
      <c r="G58" s="312"/>
      <c r="H58" s="312"/>
      <c r="I58" s="312"/>
    </row>
    <row r="59" spans="4:9" ht="11.25">
      <c r="D59" s="311"/>
      <c r="E59" s="311"/>
      <c r="F59" s="311"/>
      <c r="G59" s="311"/>
      <c r="H59" s="311"/>
      <c r="I59" s="311"/>
    </row>
    <row r="60" spans="4:9" ht="11.25">
      <c r="D60" s="312"/>
      <c r="E60" s="312"/>
      <c r="F60" s="312"/>
      <c r="G60" s="312"/>
      <c r="H60" s="312"/>
      <c r="I60" s="312"/>
    </row>
    <row r="61" spans="4:9" ht="11.25">
      <c r="D61" s="312"/>
      <c r="E61" s="312"/>
      <c r="F61" s="312"/>
      <c r="G61" s="312"/>
      <c r="H61" s="312"/>
      <c r="I61" s="312"/>
    </row>
    <row r="62" spans="4:9" ht="11.25">
      <c r="D62" s="312"/>
      <c r="E62" s="312"/>
      <c r="F62" s="312"/>
      <c r="G62" s="312"/>
      <c r="H62" s="312"/>
      <c r="I62" s="312"/>
    </row>
    <row r="63" spans="4:9" ht="11.25">
      <c r="D63" s="312"/>
      <c r="E63" s="312"/>
      <c r="F63" s="312"/>
      <c r="G63" s="312"/>
      <c r="H63" s="312"/>
      <c r="I63" s="312"/>
    </row>
    <row r="64" spans="4:9" ht="11.25">
      <c r="D64" s="311"/>
      <c r="E64" s="311"/>
      <c r="F64" s="311"/>
      <c r="G64" s="311"/>
      <c r="H64" s="311"/>
      <c r="I64" s="311"/>
    </row>
    <row r="65" spans="4:9" ht="11.25">
      <c r="D65" s="312"/>
      <c r="E65" s="312"/>
      <c r="F65" s="312"/>
      <c r="G65" s="312"/>
      <c r="H65" s="312"/>
      <c r="I65" s="312"/>
    </row>
    <row r="66" spans="4:9" ht="11.25">
      <c r="D66" s="312"/>
      <c r="E66" s="312"/>
      <c r="F66" s="312"/>
      <c r="G66" s="312"/>
      <c r="H66" s="312"/>
      <c r="I66" s="312"/>
    </row>
    <row r="67" spans="4:9" ht="11.25">
      <c r="D67" s="312"/>
      <c r="E67" s="312"/>
      <c r="F67" s="312"/>
      <c r="G67" s="312"/>
      <c r="H67" s="312"/>
      <c r="I67" s="312"/>
    </row>
    <row r="68" spans="4:9" ht="11.25">
      <c r="D68" s="312"/>
      <c r="E68" s="312"/>
      <c r="F68" s="312"/>
      <c r="G68" s="312"/>
      <c r="H68" s="312"/>
      <c r="I68" s="312"/>
    </row>
    <row r="69" spans="4:9" ht="11.25">
      <c r="D69" s="311"/>
      <c r="E69" s="311"/>
      <c r="F69" s="311"/>
      <c r="G69" s="311"/>
      <c r="H69" s="311"/>
      <c r="I69" s="311"/>
    </row>
    <row r="70" spans="4:9" ht="11.25">
      <c r="D70" s="312"/>
      <c r="E70" s="312"/>
      <c r="F70" s="312"/>
      <c r="G70" s="312"/>
      <c r="H70" s="312"/>
      <c r="I70" s="312"/>
    </row>
    <row r="71" spans="4:9" ht="11.25">
      <c r="D71" s="312"/>
      <c r="E71" s="312"/>
      <c r="F71" s="312"/>
      <c r="G71" s="312"/>
      <c r="H71" s="312"/>
      <c r="I71" s="312"/>
    </row>
    <row r="72" spans="4:9" ht="11.25">
      <c r="D72" s="312"/>
      <c r="E72" s="312"/>
      <c r="F72" s="312"/>
      <c r="G72" s="312"/>
      <c r="H72" s="312"/>
      <c r="I72" s="312"/>
    </row>
    <row r="73" spans="4:9" ht="11.25">
      <c r="D73" s="312"/>
      <c r="E73" s="312"/>
      <c r="F73" s="312"/>
      <c r="G73" s="312"/>
      <c r="H73" s="312"/>
      <c r="I73" s="312"/>
    </row>
  </sheetData>
  <mergeCells count="14">
    <mergeCell ref="K5:M5"/>
    <mergeCell ref="A2:I2"/>
    <mergeCell ref="A3:I3"/>
    <mergeCell ref="A34:I34"/>
    <mergeCell ref="K6:M6"/>
    <mergeCell ref="B6:D6"/>
    <mergeCell ref="A32:I32"/>
    <mergeCell ref="A33:I33"/>
    <mergeCell ref="A35:I35"/>
    <mergeCell ref="B5:D5"/>
    <mergeCell ref="E5:G5"/>
    <mergeCell ref="H5:J5"/>
    <mergeCell ref="E6:G6"/>
    <mergeCell ref="H6:J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0.xml><?xml version="1.0" encoding="utf-8"?>
<worksheet xmlns="http://schemas.openxmlformats.org/spreadsheetml/2006/main" xmlns:r="http://schemas.openxmlformats.org/officeDocument/2006/relationships">
  <sheetPr codeName="Hoja29"/>
  <dimension ref="A2:Z32"/>
  <sheetViews>
    <sheetView showGridLines="0" zoomScaleSheetLayoutView="100" workbookViewId="0" topLeftCell="A1">
      <selection activeCell="A1" sqref="A1"/>
    </sheetView>
  </sheetViews>
  <sheetFormatPr defaultColWidth="11.421875" defaultRowHeight="12.75"/>
  <cols>
    <col min="1" max="1" width="37.7109375" style="1" customWidth="1"/>
    <col min="2" max="3" width="5.28125" style="1" customWidth="1"/>
    <col min="4" max="6" width="5.28125" style="6" customWidth="1"/>
    <col min="7" max="12" width="5.28125" style="44" customWidth="1"/>
    <col min="13" max="25" width="5.28125" style="25" customWidth="1"/>
    <col min="26" max="26" width="11.57421875" style="36" customWidth="1"/>
    <col min="27" max="16384" width="11.57421875" style="1" customWidth="1"/>
  </cols>
  <sheetData>
    <row r="1" ht="18" customHeight="1"/>
    <row r="2" spans="1:17" s="10" customFormat="1" ht="12.75" customHeight="1">
      <c r="A2" s="505"/>
      <c r="B2" s="505"/>
      <c r="C2" s="505"/>
      <c r="D2" s="505"/>
      <c r="E2" s="505"/>
      <c r="F2" s="505"/>
      <c r="G2" s="505"/>
      <c r="H2" s="505"/>
      <c r="I2" s="505"/>
      <c r="J2" s="505"/>
      <c r="K2" s="505"/>
      <c r="L2" s="550"/>
      <c r="M2" s="550"/>
      <c r="N2" s="550"/>
      <c r="O2" s="550"/>
      <c r="P2" s="550"/>
      <c r="Q2" s="550"/>
    </row>
    <row r="3" spans="1:25" s="10" customFormat="1" ht="21" customHeight="1">
      <c r="A3" s="506" t="s">
        <v>501</v>
      </c>
      <c r="B3" s="506"/>
      <c r="C3" s="506"/>
      <c r="D3" s="506"/>
      <c r="E3" s="506"/>
      <c r="F3" s="506"/>
      <c r="G3" s="506"/>
      <c r="H3" s="506"/>
      <c r="I3" s="507"/>
      <c r="J3" s="507"/>
      <c r="K3" s="507"/>
      <c r="L3" s="552"/>
      <c r="M3" s="552"/>
      <c r="N3" s="552"/>
      <c r="O3" s="552"/>
      <c r="P3" s="552"/>
      <c r="Q3" s="552"/>
      <c r="R3" s="12"/>
      <c r="S3" s="12"/>
      <c r="T3" s="12"/>
      <c r="U3" s="12"/>
      <c r="V3" s="12"/>
      <c r="W3" s="12"/>
      <c r="X3" s="256"/>
      <c r="Y3" s="26" t="s">
        <v>307</v>
      </c>
    </row>
    <row r="4" ht="9.75" customHeight="1"/>
    <row r="5" spans="1:25" s="25" customFormat="1" ht="21.75" customHeight="1">
      <c r="A5" s="485" t="s">
        <v>524</v>
      </c>
      <c r="B5" s="511" t="s">
        <v>308</v>
      </c>
      <c r="C5" s="511"/>
      <c r="D5" s="511"/>
      <c r="E5" s="511"/>
      <c r="F5" s="511"/>
      <c r="G5" s="511"/>
      <c r="H5" s="466" t="s">
        <v>309</v>
      </c>
      <c r="I5" s="466"/>
      <c r="J5" s="466"/>
      <c r="K5" s="466"/>
      <c r="L5" s="466"/>
      <c r="M5" s="466"/>
      <c r="N5" s="466"/>
      <c r="O5" s="466"/>
      <c r="P5" s="466"/>
      <c r="Q5" s="466" t="s">
        <v>413</v>
      </c>
      <c r="R5" s="466"/>
      <c r="S5" s="466"/>
      <c r="T5" s="466"/>
      <c r="U5" s="466"/>
      <c r="V5" s="466"/>
      <c r="W5" s="466"/>
      <c r="X5" s="466"/>
      <c r="Y5" s="466"/>
    </row>
    <row r="6" spans="1:25" s="25" customFormat="1" ht="55.5" customHeight="1">
      <c r="A6" s="485"/>
      <c r="B6" s="466" t="s">
        <v>135</v>
      </c>
      <c r="C6" s="466"/>
      <c r="D6" s="466"/>
      <c r="E6" s="466" t="s">
        <v>525</v>
      </c>
      <c r="F6" s="466"/>
      <c r="G6" s="466"/>
      <c r="H6" s="466" t="s">
        <v>145</v>
      </c>
      <c r="I6" s="466"/>
      <c r="J6" s="466"/>
      <c r="K6" s="466" t="s">
        <v>414</v>
      </c>
      <c r="L6" s="466"/>
      <c r="M6" s="466"/>
      <c r="N6" s="504" t="s">
        <v>415</v>
      </c>
      <c r="O6" s="504"/>
      <c r="P6" s="504"/>
      <c r="Q6" s="466" t="s">
        <v>416</v>
      </c>
      <c r="R6" s="466"/>
      <c r="S6" s="466"/>
      <c r="T6" s="466" t="s">
        <v>417</v>
      </c>
      <c r="U6" s="466"/>
      <c r="V6" s="466"/>
      <c r="W6" s="504" t="s">
        <v>418</v>
      </c>
      <c r="X6" s="504"/>
      <c r="Y6" s="504"/>
    </row>
    <row r="7" spans="1:26" s="25" customFormat="1" ht="19.5" customHeight="1">
      <c r="A7" s="28"/>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18">
        <v>2010</v>
      </c>
      <c r="U7" s="18">
        <v>2009</v>
      </c>
      <c r="V7" s="18">
        <v>2008</v>
      </c>
      <c r="W7" s="18">
        <v>2010</v>
      </c>
      <c r="X7" s="18">
        <v>2009</v>
      </c>
      <c r="Y7" s="18">
        <v>2008</v>
      </c>
      <c r="Z7" s="257"/>
    </row>
    <row r="8" spans="1:26" s="4" customFormat="1" ht="19.5" customHeight="1">
      <c r="A8" s="19" t="s">
        <v>468</v>
      </c>
      <c r="B8" s="393">
        <v>75</v>
      </c>
      <c r="C8" s="393">
        <v>73</v>
      </c>
      <c r="D8" s="393">
        <v>79</v>
      </c>
      <c r="E8" s="114">
        <v>56.81818181818182</v>
      </c>
      <c r="F8" s="114">
        <v>54.478</v>
      </c>
      <c r="G8" s="114">
        <v>55.14705882352941</v>
      </c>
      <c r="H8" s="398">
        <v>4.92</v>
      </c>
      <c r="I8" s="398">
        <v>5.37</v>
      </c>
      <c r="J8" s="398">
        <v>5.10126582278481</v>
      </c>
      <c r="K8" s="85">
        <v>24</v>
      </c>
      <c r="L8" s="85">
        <v>25</v>
      </c>
      <c r="M8" s="85">
        <v>33</v>
      </c>
      <c r="N8" s="398">
        <v>35.54913294797688</v>
      </c>
      <c r="O8" s="398">
        <v>35.832</v>
      </c>
      <c r="P8" s="398">
        <v>37.28</v>
      </c>
      <c r="Q8" s="398">
        <v>93.18</v>
      </c>
      <c r="R8" s="398">
        <v>89.04109589041096</v>
      </c>
      <c r="S8" s="398">
        <v>84.81012658227847</v>
      </c>
      <c r="T8" s="398">
        <v>4.54</v>
      </c>
      <c r="U8" s="398">
        <v>2.73972602739726</v>
      </c>
      <c r="V8" s="398">
        <v>1.2658227848101267</v>
      </c>
      <c r="W8" s="398">
        <v>42.66666666666667</v>
      </c>
      <c r="X8" s="398">
        <v>31.506849315068493</v>
      </c>
      <c r="Y8" s="398">
        <v>30.37974683544304</v>
      </c>
      <c r="Z8" s="258"/>
    </row>
    <row r="9" spans="1:26" s="5" customFormat="1" ht="15" customHeight="1">
      <c r="A9" s="20" t="s">
        <v>469</v>
      </c>
      <c r="B9" s="65">
        <v>10</v>
      </c>
      <c r="C9" s="65">
        <v>11</v>
      </c>
      <c r="D9" s="65">
        <v>11</v>
      </c>
      <c r="E9" s="66">
        <v>71.42857142857143</v>
      </c>
      <c r="F9" s="66">
        <v>73.333</v>
      </c>
      <c r="G9" s="66">
        <v>73.33333333333333</v>
      </c>
      <c r="H9" s="103">
        <v>8.8</v>
      </c>
      <c r="I9" s="103">
        <v>9</v>
      </c>
      <c r="J9" s="103">
        <v>10.181818181818182</v>
      </c>
      <c r="K9" s="74">
        <v>24</v>
      </c>
      <c r="L9" s="74">
        <v>25</v>
      </c>
      <c r="M9" s="74">
        <v>33</v>
      </c>
      <c r="N9" s="103">
        <v>84.61538461538461</v>
      </c>
      <c r="O9" s="103">
        <v>75</v>
      </c>
      <c r="P9" s="103">
        <v>82.353</v>
      </c>
      <c r="Q9" s="103">
        <v>90</v>
      </c>
      <c r="R9" s="103">
        <v>81.81818181818183</v>
      </c>
      <c r="S9" s="103">
        <v>90.9090909090909</v>
      </c>
      <c r="T9" s="103">
        <v>10</v>
      </c>
      <c r="U9" s="103">
        <v>0</v>
      </c>
      <c r="V9" s="103">
        <v>0</v>
      </c>
      <c r="W9" s="103">
        <v>80</v>
      </c>
      <c r="X9" s="103">
        <v>54.54545454545454</v>
      </c>
      <c r="Y9" s="103">
        <v>54.54545454545454</v>
      </c>
      <c r="Z9" s="258"/>
    </row>
    <row r="10" spans="1:26" s="5" customFormat="1" ht="15" customHeight="1">
      <c r="A10" s="20" t="s">
        <v>526</v>
      </c>
      <c r="B10" s="65">
        <v>7</v>
      </c>
      <c r="C10" s="65">
        <v>6</v>
      </c>
      <c r="D10" s="65">
        <v>6</v>
      </c>
      <c r="E10" s="66">
        <v>50</v>
      </c>
      <c r="F10" s="66">
        <v>37.5</v>
      </c>
      <c r="G10" s="66">
        <v>35.294117647058826</v>
      </c>
      <c r="H10" s="103">
        <v>3.142857142857143</v>
      </c>
      <c r="I10" s="103">
        <v>4</v>
      </c>
      <c r="J10" s="103">
        <v>4.333333333333333</v>
      </c>
      <c r="K10" s="74">
        <v>10</v>
      </c>
      <c r="L10" s="74">
        <v>10</v>
      </c>
      <c r="M10" s="74">
        <v>10</v>
      </c>
      <c r="N10" s="103">
        <v>23.655913978494624</v>
      </c>
      <c r="O10" s="103">
        <v>20.339</v>
      </c>
      <c r="P10" s="103">
        <v>22.807</v>
      </c>
      <c r="Q10" s="103">
        <v>100</v>
      </c>
      <c r="R10" s="103">
        <v>100</v>
      </c>
      <c r="S10" s="103">
        <v>100</v>
      </c>
      <c r="T10" s="103">
        <v>0</v>
      </c>
      <c r="U10" s="103">
        <v>0</v>
      </c>
      <c r="V10" s="103">
        <v>0</v>
      </c>
      <c r="W10" s="103">
        <v>14.285714285714285</v>
      </c>
      <c r="X10" s="103">
        <v>0</v>
      </c>
      <c r="Y10" s="103">
        <v>0</v>
      </c>
      <c r="Z10" s="258"/>
    </row>
    <row r="11" spans="1:26" s="5" customFormat="1" ht="15" customHeight="1">
      <c r="A11" s="20" t="s">
        <v>527</v>
      </c>
      <c r="B11" s="65">
        <v>7</v>
      </c>
      <c r="C11" s="65">
        <v>7</v>
      </c>
      <c r="D11" s="65">
        <v>6</v>
      </c>
      <c r="E11" s="66">
        <v>53.84615384615385</v>
      </c>
      <c r="F11" s="66">
        <v>58.333</v>
      </c>
      <c r="G11" s="66">
        <v>54.54545454545454</v>
      </c>
      <c r="H11" s="103">
        <v>4.571428571428571</v>
      </c>
      <c r="I11" s="103">
        <v>5</v>
      </c>
      <c r="J11" s="103">
        <v>6</v>
      </c>
      <c r="K11" s="74">
        <v>9</v>
      </c>
      <c r="L11" s="74">
        <v>9</v>
      </c>
      <c r="M11" s="74">
        <v>10</v>
      </c>
      <c r="N11" s="103">
        <v>13.333333333333334</v>
      </c>
      <c r="O11" s="103">
        <v>15.982</v>
      </c>
      <c r="P11" s="103">
        <v>19.78</v>
      </c>
      <c r="Q11" s="103">
        <v>100</v>
      </c>
      <c r="R11" s="103">
        <v>71.42857142857143</v>
      </c>
      <c r="S11" s="103">
        <v>83.33333333333334</v>
      </c>
      <c r="T11" s="103">
        <v>0</v>
      </c>
      <c r="U11" s="103">
        <v>0</v>
      </c>
      <c r="V11" s="103">
        <v>0</v>
      </c>
      <c r="W11" s="103">
        <v>28.57142857142857</v>
      </c>
      <c r="X11" s="103">
        <v>28.57142857142857</v>
      </c>
      <c r="Y11" s="103">
        <v>66.66666666666666</v>
      </c>
      <c r="Z11" s="258"/>
    </row>
    <row r="12" spans="1:26" s="5" customFormat="1" ht="15" customHeight="1">
      <c r="A12" s="20" t="s">
        <v>470</v>
      </c>
      <c r="B12" s="65">
        <v>4</v>
      </c>
      <c r="C12" s="65">
        <v>4</v>
      </c>
      <c r="D12" s="65">
        <v>5</v>
      </c>
      <c r="E12" s="66">
        <v>44.44444444444444</v>
      </c>
      <c r="F12" s="66">
        <v>44.444</v>
      </c>
      <c r="G12" s="66">
        <v>55.55555555555556</v>
      </c>
      <c r="H12" s="103">
        <v>3</v>
      </c>
      <c r="I12" s="103">
        <v>2.25</v>
      </c>
      <c r="J12" s="103">
        <v>2.2</v>
      </c>
      <c r="K12" s="74">
        <v>4</v>
      </c>
      <c r="L12" s="74">
        <v>3</v>
      </c>
      <c r="M12" s="74">
        <v>3</v>
      </c>
      <c r="N12" s="103">
        <v>18.181818181818183</v>
      </c>
      <c r="O12" s="103">
        <v>13.636</v>
      </c>
      <c r="P12" s="103">
        <v>16.176</v>
      </c>
      <c r="Q12" s="103">
        <v>100</v>
      </c>
      <c r="R12" s="103">
        <v>100</v>
      </c>
      <c r="S12" s="103">
        <v>100</v>
      </c>
      <c r="T12" s="103">
        <v>0</v>
      </c>
      <c r="U12" s="103">
        <v>0</v>
      </c>
      <c r="V12" s="103">
        <v>0</v>
      </c>
      <c r="W12" s="103">
        <v>50</v>
      </c>
      <c r="X12" s="103">
        <v>50</v>
      </c>
      <c r="Y12" s="103">
        <v>40</v>
      </c>
      <c r="Z12" s="258"/>
    </row>
    <row r="13" spans="1:26" s="5" customFormat="1" ht="15" customHeight="1">
      <c r="A13" s="20" t="s">
        <v>528</v>
      </c>
      <c r="B13" s="65">
        <v>10</v>
      </c>
      <c r="C13" s="65">
        <v>10</v>
      </c>
      <c r="D13" s="65">
        <v>10</v>
      </c>
      <c r="E13" s="66">
        <v>76.92307692307693</v>
      </c>
      <c r="F13" s="66">
        <v>76.923</v>
      </c>
      <c r="G13" s="66">
        <v>66.66666666666666</v>
      </c>
      <c r="H13" s="103">
        <v>4.5</v>
      </c>
      <c r="I13" s="103">
        <v>5.6</v>
      </c>
      <c r="J13" s="103">
        <v>5.8</v>
      </c>
      <c r="K13" s="74">
        <v>14</v>
      </c>
      <c r="L13" s="74">
        <v>12</v>
      </c>
      <c r="M13" s="74">
        <v>10</v>
      </c>
      <c r="N13" s="103">
        <v>43.689320388349515</v>
      </c>
      <c r="O13" s="103">
        <v>52.336</v>
      </c>
      <c r="P13" s="103">
        <v>53.211</v>
      </c>
      <c r="Q13" s="103">
        <v>100</v>
      </c>
      <c r="R13" s="103">
        <v>100</v>
      </c>
      <c r="S13" s="103">
        <v>100</v>
      </c>
      <c r="T13" s="103">
        <v>0</v>
      </c>
      <c r="U13" s="103">
        <v>0</v>
      </c>
      <c r="V13" s="103">
        <v>0</v>
      </c>
      <c r="W13" s="103">
        <v>30</v>
      </c>
      <c r="X13" s="103">
        <v>20</v>
      </c>
      <c r="Y13" s="103">
        <v>20</v>
      </c>
      <c r="Z13" s="258"/>
    </row>
    <row r="14" spans="1:26" s="5" customFormat="1" ht="15" customHeight="1">
      <c r="A14" s="20" t="s">
        <v>471</v>
      </c>
      <c r="B14" s="65">
        <v>5</v>
      </c>
      <c r="C14" s="65">
        <v>5</v>
      </c>
      <c r="D14" s="65">
        <v>7</v>
      </c>
      <c r="E14" s="66">
        <v>45.45454545454545</v>
      </c>
      <c r="F14" s="66">
        <v>45.455</v>
      </c>
      <c r="G14" s="66">
        <v>53.84615384615385</v>
      </c>
      <c r="H14" s="103">
        <v>3.8</v>
      </c>
      <c r="I14" s="103">
        <v>4.6</v>
      </c>
      <c r="J14" s="103">
        <v>2.142857142857143</v>
      </c>
      <c r="K14" s="74">
        <v>8</v>
      </c>
      <c r="L14" s="74">
        <v>10</v>
      </c>
      <c r="M14" s="74">
        <v>3</v>
      </c>
      <c r="N14" s="103">
        <v>20</v>
      </c>
      <c r="O14" s="103">
        <v>22.772</v>
      </c>
      <c r="P14" s="103">
        <v>16.304</v>
      </c>
      <c r="Q14" s="103">
        <v>87.5</v>
      </c>
      <c r="R14" s="103">
        <v>100</v>
      </c>
      <c r="S14" s="103">
        <v>71.42857142857143</v>
      </c>
      <c r="T14" s="103">
        <v>0</v>
      </c>
      <c r="U14" s="103">
        <v>0</v>
      </c>
      <c r="V14" s="103">
        <v>0</v>
      </c>
      <c r="W14" s="103">
        <v>40</v>
      </c>
      <c r="X14" s="103">
        <v>20</v>
      </c>
      <c r="Y14" s="103">
        <v>14.285714285714285</v>
      </c>
      <c r="Z14" s="258"/>
    </row>
    <row r="15" spans="1:26" s="5" customFormat="1" ht="15" customHeight="1">
      <c r="A15" s="20" t="s">
        <v>529</v>
      </c>
      <c r="B15" s="65">
        <v>7</v>
      </c>
      <c r="C15" s="65">
        <v>7</v>
      </c>
      <c r="D15" s="65">
        <v>6</v>
      </c>
      <c r="E15" s="66">
        <v>53.84615384615385</v>
      </c>
      <c r="F15" s="66">
        <v>53.846</v>
      </c>
      <c r="G15" s="66">
        <v>46.15384615384615</v>
      </c>
      <c r="H15" s="103">
        <v>5.714285714285714</v>
      </c>
      <c r="I15" s="103">
        <v>6.286</v>
      </c>
      <c r="J15" s="103">
        <v>5.833333333333333</v>
      </c>
      <c r="K15" s="74">
        <v>10</v>
      </c>
      <c r="L15" s="74">
        <v>9</v>
      </c>
      <c r="M15" s="74">
        <v>10</v>
      </c>
      <c r="N15" s="103">
        <v>43.956043956043956</v>
      </c>
      <c r="O15" s="103">
        <v>44</v>
      </c>
      <c r="P15" s="103">
        <v>39.326</v>
      </c>
      <c r="Q15" s="103">
        <v>70</v>
      </c>
      <c r="R15" s="103">
        <v>71.42857142857143</v>
      </c>
      <c r="S15" s="103">
        <v>83.33333333333334</v>
      </c>
      <c r="T15" s="103">
        <v>20</v>
      </c>
      <c r="U15" s="103">
        <v>14.285714285714285</v>
      </c>
      <c r="V15" s="103">
        <v>0</v>
      </c>
      <c r="W15" s="103">
        <v>28.57142857142857</v>
      </c>
      <c r="X15" s="103">
        <v>0</v>
      </c>
      <c r="Y15" s="103">
        <v>0</v>
      </c>
      <c r="Z15" s="258"/>
    </row>
    <row r="16" spans="1:26" s="5" customFormat="1" ht="15" customHeight="1">
      <c r="A16" s="20" t="s">
        <v>472</v>
      </c>
      <c r="B16" s="65">
        <v>10</v>
      </c>
      <c r="C16" s="65">
        <v>7</v>
      </c>
      <c r="D16" s="65">
        <v>9</v>
      </c>
      <c r="E16" s="66">
        <v>66.66666666666666</v>
      </c>
      <c r="F16" s="66">
        <v>50</v>
      </c>
      <c r="G16" s="66">
        <v>64.28571428571429</v>
      </c>
      <c r="H16" s="103">
        <v>4.5</v>
      </c>
      <c r="I16" s="103">
        <v>4.714</v>
      </c>
      <c r="J16" s="103">
        <v>4.333333333333333</v>
      </c>
      <c r="K16" s="74">
        <v>10</v>
      </c>
      <c r="L16" s="74">
        <v>11</v>
      </c>
      <c r="M16" s="74">
        <v>13</v>
      </c>
      <c r="N16" s="103">
        <v>31.690140845070424</v>
      </c>
      <c r="O16" s="103">
        <v>25.385</v>
      </c>
      <c r="P16" s="103">
        <v>26.897</v>
      </c>
      <c r="Q16" s="103">
        <v>91.66666666666666</v>
      </c>
      <c r="R16" s="103">
        <v>85.71428571428571</v>
      </c>
      <c r="S16" s="103">
        <v>77.77777777777779</v>
      </c>
      <c r="T16" s="103">
        <v>8.333333333333332</v>
      </c>
      <c r="U16" s="103">
        <v>14.285714285714285</v>
      </c>
      <c r="V16" s="103">
        <v>11.11111111111111</v>
      </c>
      <c r="W16" s="103">
        <v>50</v>
      </c>
      <c r="X16" s="103">
        <v>57.14285714285714</v>
      </c>
      <c r="Y16" s="103">
        <v>44.44444444444444</v>
      </c>
      <c r="Z16" s="258"/>
    </row>
    <row r="17" spans="1:26" s="5" customFormat="1" ht="15" customHeight="1">
      <c r="A17" s="20" t="s">
        <v>473</v>
      </c>
      <c r="B17" s="65">
        <v>5</v>
      </c>
      <c r="C17" s="65">
        <v>5</v>
      </c>
      <c r="D17" s="65">
        <v>5</v>
      </c>
      <c r="E17" s="66">
        <v>100</v>
      </c>
      <c r="F17" s="66">
        <v>100</v>
      </c>
      <c r="G17" s="66">
        <v>71.42857142857143</v>
      </c>
      <c r="H17" s="103">
        <v>7.4</v>
      </c>
      <c r="I17" s="103">
        <v>7.8</v>
      </c>
      <c r="J17" s="103">
        <v>6.8</v>
      </c>
      <c r="K17" s="74">
        <v>11</v>
      </c>
      <c r="L17" s="74">
        <v>11</v>
      </c>
      <c r="M17" s="74">
        <v>9</v>
      </c>
      <c r="N17" s="103">
        <v>90.2439024390244</v>
      </c>
      <c r="O17" s="103">
        <v>84.783</v>
      </c>
      <c r="P17" s="103">
        <v>62.963</v>
      </c>
      <c r="Q17" s="103">
        <v>100</v>
      </c>
      <c r="R17" s="103">
        <v>100</v>
      </c>
      <c r="S17" s="103">
        <v>100</v>
      </c>
      <c r="T17" s="103">
        <v>0</v>
      </c>
      <c r="U17" s="103">
        <v>0</v>
      </c>
      <c r="V17" s="103">
        <v>0</v>
      </c>
      <c r="W17" s="103">
        <v>20</v>
      </c>
      <c r="X17" s="103">
        <v>20</v>
      </c>
      <c r="Y17" s="103">
        <v>20</v>
      </c>
      <c r="Z17" s="258"/>
    </row>
    <row r="18" spans="1:26" s="5" customFormat="1" ht="15" customHeight="1">
      <c r="A18" s="20" t="s">
        <v>530</v>
      </c>
      <c r="B18" s="65">
        <v>10</v>
      </c>
      <c r="C18" s="65">
        <v>11</v>
      </c>
      <c r="D18" s="65">
        <v>14</v>
      </c>
      <c r="E18" s="66">
        <v>40</v>
      </c>
      <c r="F18" s="66">
        <v>42.308</v>
      </c>
      <c r="G18" s="66">
        <v>51.85185185185185</v>
      </c>
      <c r="H18" s="103">
        <v>2.9</v>
      </c>
      <c r="I18" s="103">
        <v>2.727</v>
      </c>
      <c r="J18" s="103">
        <v>2.642857142857143</v>
      </c>
      <c r="K18" s="74">
        <v>5</v>
      </c>
      <c r="L18" s="74">
        <v>6</v>
      </c>
      <c r="M18" s="74">
        <v>7</v>
      </c>
      <c r="N18" s="103">
        <v>46.03174603174603</v>
      </c>
      <c r="O18" s="103">
        <v>40</v>
      </c>
      <c r="P18" s="103">
        <v>40.217</v>
      </c>
      <c r="Q18" s="103">
        <v>100</v>
      </c>
      <c r="R18" s="103">
        <v>90.9090909090909</v>
      </c>
      <c r="S18" s="103">
        <v>64.28571428571429</v>
      </c>
      <c r="T18" s="103">
        <v>0</v>
      </c>
      <c r="U18" s="103">
        <v>0</v>
      </c>
      <c r="V18" s="103">
        <v>0</v>
      </c>
      <c r="W18" s="103">
        <v>60</v>
      </c>
      <c r="X18" s="103">
        <v>45.45454545454545</v>
      </c>
      <c r="Y18" s="103">
        <v>28.57142857142857</v>
      </c>
      <c r="Z18" s="258"/>
    </row>
    <row r="19" spans="1:26" s="4" customFormat="1" ht="19.5" customHeight="1">
      <c r="A19" s="21" t="s">
        <v>474</v>
      </c>
      <c r="B19" s="122">
        <v>11</v>
      </c>
      <c r="C19" s="122">
        <v>12</v>
      </c>
      <c r="D19" s="76">
        <v>12</v>
      </c>
      <c r="E19" s="66">
        <v>52.38095238095239</v>
      </c>
      <c r="F19" s="66">
        <v>54.545</v>
      </c>
      <c r="G19" s="105">
        <v>54.23728813559322</v>
      </c>
      <c r="H19" s="105">
        <v>7.63</v>
      </c>
      <c r="I19" s="105">
        <v>7.917</v>
      </c>
      <c r="J19" s="105">
        <v>8.833333333333334</v>
      </c>
      <c r="K19" s="76">
        <v>22</v>
      </c>
      <c r="L19" s="76">
        <v>25</v>
      </c>
      <c r="M19" s="76">
        <v>29</v>
      </c>
      <c r="N19" s="105">
        <v>66.66666666666666</v>
      </c>
      <c r="O19" s="105">
        <v>76</v>
      </c>
      <c r="P19" s="105">
        <v>74.126</v>
      </c>
      <c r="Q19" s="105">
        <v>100</v>
      </c>
      <c r="R19" s="105">
        <v>91.66666666666666</v>
      </c>
      <c r="S19" s="105">
        <v>91.66666666666666</v>
      </c>
      <c r="T19" s="105">
        <v>0</v>
      </c>
      <c r="U19" s="105">
        <v>0</v>
      </c>
      <c r="V19" s="105">
        <v>0</v>
      </c>
      <c r="W19" s="105">
        <v>54.54545454545454</v>
      </c>
      <c r="X19" s="105">
        <v>41.66666666666667</v>
      </c>
      <c r="Y19" s="105">
        <v>33.33333333333333</v>
      </c>
      <c r="Z19" s="258"/>
    </row>
    <row r="20" spans="1:26" s="5" customFormat="1" ht="15" customHeight="1">
      <c r="A20" s="20" t="s">
        <v>531</v>
      </c>
      <c r="B20" s="65">
        <v>6</v>
      </c>
      <c r="C20" s="65">
        <v>7</v>
      </c>
      <c r="D20" s="65">
        <v>7</v>
      </c>
      <c r="E20" s="66">
        <v>75</v>
      </c>
      <c r="F20" s="66">
        <v>77.778</v>
      </c>
      <c r="G20" s="66">
        <v>70</v>
      </c>
      <c r="H20" s="103">
        <v>10</v>
      </c>
      <c r="I20" s="103">
        <v>9.429</v>
      </c>
      <c r="J20" s="103">
        <v>10.714285714285714</v>
      </c>
      <c r="K20" s="74">
        <v>22</v>
      </c>
      <c r="L20" s="74">
        <v>25</v>
      </c>
      <c r="M20" s="74">
        <v>29</v>
      </c>
      <c r="N20" s="103">
        <v>59.4059405940594</v>
      </c>
      <c r="O20" s="103">
        <v>66</v>
      </c>
      <c r="P20" s="103">
        <v>64.103</v>
      </c>
      <c r="Q20" s="103">
        <v>100</v>
      </c>
      <c r="R20" s="103">
        <v>85.71428571428571</v>
      </c>
      <c r="S20" s="103">
        <v>85.71428571428571</v>
      </c>
      <c r="T20" s="103">
        <v>0</v>
      </c>
      <c r="U20" s="103">
        <v>0</v>
      </c>
      <c r="V20" s="103">
        <v>0</v>
      </c>
      <c r="W20" s="103">
        <v>50</v>
      </c>
      <c r="X20" s="103">
        <v>42.857142857142854</v>
      </c>
      <c r="Y20" s="103">
        <v>42.857142857142854</v>
      </c>
      <c r="Z20" s="258"/>
    </row>
    <row r="21" spans="1:26" s="5" customFormat="1" ht="15" customHeight="1">
      <c r="A21" s="20" t="s">
        <v>475</v>
      </c>
      <c r="B21" s="65">
        <v>2</v>
      </c>
      <c r="C21" s="65">
        <v>2</v>
      </c>
      <c r="D21" s="65">
        <v>2</v>
      </c>
      <c r="E21" s="66">
        <v>100</v>
      </c>
      <c r="F21" s="66">
        <v>100</v>
      </c>
      <c r="G21" s="66">
        <v>100</v>
      </c>
      <c r="H21" s="103">
        <v>8</v>
      </c>
      <c r="I21" s="103">
        <v>9.5</v>
      </c>
      <c r="J21" s="103">
        <v>10</v>
      </c>
      <c r="K21" s="74">
        <v>8</v>
      </c>
      <c r="L21" s="74">
        <v>10</v>
      </c>
      <c r="M21" s="74">
        <v>10</v>
      </c>
      <c r="N21" s="103">
        <v>200</v>
      </c>
      <c r="O21" s="103">
        <v>237.5</v>
      </c>
      <c r="P21" s="103">
        <v>250</v>
      </c>
      <c r="Q21" s="103">
        <v>100</v>
      </c>
      <c r="R21" s="103">
        <v>100</v>
      </c>
      <c r="S21" s="103">
        <v>100</v>
      </c>
      <c r="T21" s="103">
        <v>0</v>
      </c>
      <c r="U21" s="103">
        <v>0</v>
      </c>
      <c r="V21" s="103">
        <v>0</v>
      </c>
      <c r="W21" s="103">
        <v>50</v>
      </c>
      <c r="X21" s="103">
        <v>50</v>
      </c>
      <c r="Y21" s="103">
        <v>50</v>
      </c>
      <c r="Z21" s="258"/>
    </row>
    <row r="22" spans="1:26" s="5" customFormat="1" ht="15" customHeight="1">
      <c r="A22" s="20" t="s">
        <v>532</v>
      </c>
      <c r="B22" s="74">
        <v>3</v>
      </c>
      <c r="C22" s="74">
        <v>3</v>
      </c>
      <c r="D22" s="74">
        <v>3</v>
      </c>
      <c r="E22" s="103">
        <v>27.27272727272727</v>
      </c>
      <c r="F22" s="103">
        <v>27.273</v>
      </c>
      <c r="G22" s="103">
        <v>27.27272727272727</v>
      </c>
      <c r="H22" s="103">
        <v>2.6666666666666665</v>
      </c>
      <c r="I22" s="103">
        <v>3.333</v>
      </c>
      <c r="J22" s="103">
        <v>3.6666666666666665</v>
      </c>
      <c r="K22" s="74">
        <v>5</v>
      </c>
      <c r="L22" s="74">
        <v>6</v>
      </c>
      <c r="M22" s="74">
        <v>6</v>
      </c>
      <c r="N22" s="103">
        <v>47.05882352941176</v>
      </c>
      <c r="O22" s="103">
        <v>58.824</v>
      </c>
      <c r="P22" s="103">
        <v>61.111</v>
      </c>
      <c r="Q22" s="103">
        <v>100</v>
      </c>
      <c r="R22" s="103">
        <v>100</v>
      </c>
      <c r="S22" s="103">
        <v>100</v>
      </c>
      <c r="T22" s="103">
        <v>0</v>
      </c>
      <c r="U22" s="103">
        <v>0</v>
      </c>
      <c r="V22" s="103">
        <v>0</v>
      </c>
      <c r="W22" s="103">
        <v>66.66666666666666</v>
      </c>
      <c r="X22" s="103">
        <v>33.33333333333333</v>
      </c>
      <c r="Y22" s="103">
        <v>0</v>
      </c>
      <c r="Z22" s="258"/>
    </row>
    <row r="23" spans="1:26" s="45" customFormat="1" ht="19.5" customHeight="1">
      <c r="A23" s="22" t="s">
        <v>533</v>
      </c>
      <c r="B23" s="34">
        <v>86</v>
      </c>
      <c r="C23" s="34">
        <v>85</v>
      </c>
      <c r="D23" s="34">
        <v>91</v>
      </c>
      <c r="E23" s="70">
        <v>56.209150326797385</v>
      </c>
      <c r="F23" s="70">
        <v>54.487</v>
      </c>
      <c r="G23" s="70">
        <v>55.487804878048784</v>
      </c>
      <c r="H23" s="106">
        <v>5.267441860465116</v>
      </c>
      <c r="I23" s="106">
        <v>5.729</v>
      </c>
      <c r="J23" s="106">
        <v>5.593406593406593</v>
      </c>
      <c r="K23" s="83">
        <v>24</v>
      </c>
      <c r="L23" s="83">
        <v>25</v>
      </c>
      <c r="M23" s="83">
        <v>33</v>
      </c>
      <c r="N23" s="106">
        <v>38.91752577319588</v>
      </c>
      <c r="O23" s="106">
        <v>39.951</v>
      </c>
      <c r="P23" s="106">
        <v>41.585</v>
      </c>
      <c r="Q23" s="106">
        <v>93.93939393939394</v>
      </c>
      <c r="R23" s="106">
        <v>89.41176470588236</v>
      </c>
      <c r="S23" s="106">
        <v>85.71428571428571</v>
      </c>
      <c r="T23" s="106">
        <v>4.040404040404041</v>
      </c>
      <c r="U23" s="106">
        <v>2.3529411764705883</v>
      </c>
      <c r="V23" s="106">
        <v>1.4285714285714286</v>
      </c>
      <c r="W23" s="106">
        <v>44.18604651162791</v>
      </c>
      <c r="X23" s="106">
        <v>32.94117647058823</v>
      </c>
      <c r="Y23" s="106">
        <v>30.76923076923077</v>
      </c>
      <c r="Z23" s="258"/>
    </row>
    <row r="24" spans="1:26" s="4" customFormat="1" ht="19.5" customHeight="1">
      <c r="A24" s="23" t="s">
        <v>478</v>
      </c>
      <c r="B24" s="203"/>
      <c r="C24" s="203"/>
      <c r="D24" s="203"/>
      <c r="E24" s="371"/>
      <c r="F24" s="371"/>
      <c r="G24" s="371"/>
      <c r="H24" s="399"/>
      <c r="I24" s="399"/>
      <c r="J24" s="399"/>
      <c r="K24" s="400"/>
      <c r="L24" s="400"/>
      <c r="M24" s="400"/>
      <c r="N24" s="399"/>
      <c r="O24" s="399"/>
      <c r="P24" s="399"/>
      <c r="Q24" s="399"/>
      <c r="R24" s="399"/>
      <c r="S24" s="399"/>
      <c r="T24" s="399"/>
      <c r="U24" s="399"/>
      <c r="V24" s="399"/>
      <c r="W24" s="399"/>
      <c r="Y24" s="398"/>
      <c r="Z24" s="258"/>
    </row>
    <row r="25" spans="1:26" s="5" customFormat="1" ht="15" customHeight="1">
      <c r="A25" s="20" t="s">
        <v>534</v>
      </c>
      <c r="B25" s="65">
        <v>31</v>
      </c>
      <c r="C25" s="65">
        <v>29</v>
      </c>
      <c r="D25" s="65">
        <v>27</v>
      </c>
      <c r="E25" s="66">
        <v>88.57142857142857</v>
      </c>
      <c r="F25" s="66">
        <v>85.294</v>
      </c>
      <c r="G25" s="66">
        <v>77.14285714285715</v>
      </c>
      <c r="H25" s="103">
        <v>8.096774193548388</v>
      </c>
      <c r="I25" s="103">
        <v>8.828</v>
      </c>
      <c r="J25" s="103">
        <v>10.296296296296296</v>
      </c>
      <c r="K25" s="74">
        <v>24</v>
      </c>
      <c r="L25" s="74">
        <v>25</v>
      </c>
      <c r="M25" s="74">
        <v>33</v>
      </c>
      <c r="N25" s="103">
        <v>48.927875243664715</v>
      </c>
      <c r="O25" s="103">
        <v>50.996</v>
      </c>
      <c r="P25" s="103">
        <v>53.981</v>
      </c>
      <c r="Q25" s="103">
        <v>92.85714285714286</v>
      </c>
      <c r="R25" s="103">
        <v>82.75862068965517</v>
      </c>
      <c r="S25" s="103">
        <v>88.88888888888889</v>
      </c>
      <c r="T25" s="103">
        <v>7.142857142857142</v>
      </c>
      <c r="U25" s="103">
        <v>6.896551724137931</v>
      </c>
      <c r="V25" s="103">
        <v>2.857142857142857</v>
      </c>
      <c r="W25" s="103">
        <v>51.61290322580645</v>
      </c>
      <c r="X25" s="103">
        <v>55.172413793103445</v>
      </c>
      <c r="Y25" s="103">
        <v>59.25925925925925</v>
      </c>
      <c r="Z25" s="259"/>
    </row>
    <row r="26" spans="1:26" s="5" customFormat="1" ht="15" customHeight="1">
      <c r="A26" s="20" t="s">
        <v>535</v>
      </c>
      <c r="B26" s="65"/>
      <c r="C26" s="65"/>
      <c r="D26" s="65"/>
      <c r="E26" s="66"/>
      <c r="F26" s="66"/>
      <c r="G26" s="66"/>
      <c r="H26" s="103"/>
      <c r="I26" s="103"/>
      <c r="J26" s="103"/>
      <c r="K26" s="74"/>
      <c r="L26" s="74"/>
      <c r="M26" s="74"/>
      <c r="N26" s="103"/>
      <c r="O26" s="103"/>
      <c r="P26" s="103"/>
      <c r="Q26" s="103"/>
      <c r="R26" s="103"/>
      <c r="S26" s="103"/>
      <c r="T26" s="103"/>
      <c r="U26" s="103"/>
      <c r="V26" s="103"/>
      <c r="W26" s="103"/>
      <c r="X26" s="235"/>
      <c r="Y26" s="103"/>
      <c r="Z26" s="259"/>
    </row>
    <row r="27" spans="1:26" s="5" customFormat="1" ht="15" customHeight="1">
      <c r="A27" s="24" t="s">
        <v>479</v>
      </c>
      <c r="B27" s="65">
        <v>7</v>
      </c>
      <c r="C27" s="65">
        <v>7</v>
      </c>
      <c r="D27" s="65">
        <v>11</v>
      </c>
      <c r="E27" s="66">
        <v>50</v>
      </c>
      <c r="F27" s="66">
        <v>50</v>
      </c>
      <c r="G27" s="66">
        <v>73.33333333333333</v>
      </c>
      <c r="H27" s="103">
        <v>5.714285714285714</v>
      </c>
      <c r="I27" s="103">
        <v>5.429</v>
      </c>
      <c r="J27" s="103">
        <v>4.363636363636363</v>
      </c>
      <c r="K27" s="74">
        <v>10</v>
      </c>
      <c r="L27" s="74">
        <v>10</v>
      </c>
      <c r="M27" s="74">
        <v>10</v>
      </c>
      <c r="N27" s="103">
        <v>33.057851239669425</v>
      </c>
      <c r="O27" s="103">
        <v>32.759</v>
      </c>
      <c r="P27" s="103">
        <v>37.209</v>
      </c>
      <c r="Q27" s="103">
        <v>100</v>
      </c>
      <c r="R27" s="103">
        <v>100</v>
      </c>
      <c r="S27" s="103">
        <v>72.72727272727273</v>
      </c>
      <c r="T27" s="103">
        <v>0</v>
      </c>
      <c r="U27" s="103">
        <v>0</v>
      </c>
      <c r="V27" s="103">
        <v>0</v>
      </c>
      <c r="W27" s="103">
        <v>42.857142857142854</v>
      </c>
      <c r="X27" s="103">
        <v>0</v>
      </c>
      <c r="Y27" s="103">
        <v>18.181818181818183</v>
      </c>
      <c r="Z27" s="259"/>
    </row>
    <row r="28" spans="1:26" s="5" customFormat="1" ht="15" customHeight="1">
      <c r="A28" s="24" t="s">
        <v>480</v>
      </c>
      <c r="B28" s="65">
        <v>11</v>
      </c>
      <c r="C28" s="65">
        <v>11</v>
      </c>
      <c r="D28" s="65">
        <v>7</v>
      </c>
      <c r="E28" s="66">
        <v>73.33333333333333</v>
      </c>
      <c r="F28" s="66">
        <v>64.706</v>
      </c>
      <c r="G28" s="66">
        <v>50</v>
      </c>
      <c r="H28" s="103">
        <v>3.3636363636363638</v>
      </c>
      <c r="I28" s="103">
        <v>4.273</v>
      </c>
      <c r="J28" s="103">
        <v>3.7142857142857144</v>
      </c>
      <c r="K28" s="74">
        <v>8</v>
      </c>
      <c r="L28" s="74">
        <v>10</v>
      </c>
      <c r="M28" s="74">
        <v>7</v>
      </c>
      <c r="N28" s="103">
        <v>25.874125874125873</v>
      </c>
      <c r="O28" s="103">
        <v>30.323</v>
      </c>
      <c r="P28" s="103">
        <v>26</v>
      </c>
      <c r="Q28" s="103">
        <v>100</v>
      </c>
      <c r="R28" s="103">
        <v>81.81818181818183</v>
      </c>
      <c r="S28" s="103">
        <v>71.42857142857143</v>
      </c>
      <c r="T28" s="103">
        <v>0</v>
      </c>
      <c r="U28" s="103">
        <v>0</v>
      </c>
      <c r="V28" s="103">
        <v>0</v>
      </c>
      <c r="W28" s="103">
        <v>27.27272727272727</v>
      </c>
      <c r="X28" s="103">
        <v>27.27272727272727</v>
      </c>
      <c r="Y28" s="103">
        <v>14.285714285714285</v>
      </c>
      <c r="Z28" s="259"/>
    </row>
    <row r="29" spans="1:26" s="5" customFormat="1" ht="15" customHeight="1">
      <c r="A29" s="24" t="s">
        <v>481</v>
      </c>
      <c r="B29" s="65">
        <v>8</v>
      </c>
      <c r="C29" s="65">
        <v>12</v>
      </c>
      <c r="D29" s="65">
        <v>12</v>
      </c>
      <c r="E29" s="66">
        <v>47.05882352941176</v>
      </c>
      <c r="F29" s="66">
        <v>50</v>
      </c>
      <c r="G29" s="66">
        <v>44.44444444444444</v>
      </c>
      <c r="H29" s="103">
        <v>4.375</v>
      </c>
      <c r="I29" s="103">
        <v>4.083</v>
      </c>
      <c r="J29" s="103">
        <v>4.333333333333333</v>
      </c>
      <c r="K29" s="74">
        <v>7</v>
      </c>
      <c r="L29" s="74">
        <v>7</v>
      </c>
      <c r="M29" s="74">
        <v>9</v>
      </c>
      <c r="N29" s="103">
        <v>26.31578947368421</v>
      </c>
      <c r="O29" s="103">
        <v>24.623</v>
      </c>
      <c r="P29" s="103">
        <v>24.186</v>
      </c>
      <c r="Q29" s="103">
        <v>100</v>
      </c>
      <c r="R29" s="103">
        <v>91.66666666666666</v>
      </c>
      <c r="S29" s="103">
        <v>91.66666666666666</v>
      </c>
      <c r="T29" s="103">
        <v>0</v>
      </c>
      <c r="U29" s="103">
        <v>0</v>
      </c>
      <c r="V29" s="103">
        <v>0</v>
      </c>
      <c r="W29" s="103">
        <v>0</v>
      </c>
      <c r="X29" s="103">
        <v>16.666666666666664</v>
      </c>
      <c r="Y29" s="103">
        <v>25</v>
      </c>
      <c r="Z29" s="259"/>
    </row>
    <row r="30" spans="1:26" s="5" customFormat="1" ht="15" customHeight="1">
      <c r="A30" s="24" t="s">
        <v>482</v>
      </c>
      <c r="B30" s="65">
        <v>29</v>
      </c>
      <c r="C30" s="65">
        <v>26</v>
      </c>
      <c r="D30" s="65">
        <v>34</v>
      </c>
      <c r="E30" s="66">
        <v>40.27777777777778</v>
      </c>
      <c r="F30" s="66">
        <v>38.806</v>
      </c>
      <c r="G30" s="66">
        <v>46.57534246575342</v>
      </c>
      <c r="H30" s="103">
        <v>3.103448275862069</v>
      </c>
      <c r="I30" s="103">
        <v>3.731</v>
      </c>
      <c r="J30" s="103">
        <v>3.088235294117647</v>
      </c>
      <c r="K30" s="74">
        <v>10</v>
      </c>
      <c r="L30" s="74">
        <v>12</v>
      </c>
      <c r="M30" s="74">
        <v>10</v>
      </c>
      <c r="N30" s="103">
        <v>35.43307086614173</v>
      </c>
      <c r="O30" s="103">
        <v>39.271</v>
      </c>
      <c r="P30" s="103">
        <v>39.623</v>
      </c>
      <c r="Q30" s="103">
        <v>90.69767441860465</v>
      </c>
      <c r="R30" s="103">
        <v>96.15384615384616</v>
      </c>
      <c r="S30" s="103">
        <v>88.23529411764706</v>
      </c>
      <c r="T30" s="103">
        <v>4.651162790697675</v>
      </c>
      <c r="U30" s="103">
        <v>0</v>
      </c>
      <c r="V30" s="103">
        <v>0</v>
      </c>
      <c r="W30" s="103">
        <v>55.172413793103445</v>
      </c>
      <c r="X30" s="103">
        <v>26.923076923076923</v>
      </c>
      <c r="Y30" s="103">
        <v>17.647058823529413</v>
      </c>
      <c r="Z30" s="259"/>
    </row>
    <row r="31" spans="1:26" s="4" customFormat="1" ht="19.5" customHeight="1">
      <c r="A31" s="22" t="s">
        <v>533</v>
      </c>
      <c r="B31" s="34">
        <v>86</v>
      </c>
      <c r="C31" s="34">
        <v>85</v>
      </c>
      <c r="D31" s="34">
        <v>91</v>
      </c>
      <c r="E31" s="70">
        <v>56.209150326797385</v>
      </c>
      <c r="F31" s="70">
        <v>54.487</v>
      </c>
      <c r="G31" s="70">
        <v>55.487804878048784</v>
      </c>
      <c r="H31" s="106">
        <v>5.267441860465116</v>
      </c>
      <c r="I31" s="106">
        <v>5.729</v>
      </c>
      <c r="J31" s="106">
        <v>5.593406593406593</v>
      </c>
      <c r="K31" s="83">
        <v>24</v>
      </c>
      <c r="L31" s="83">
        <v>25</v>
      </c>
      <c r="M31" s="83">
        <v>33</v>
      </c>
      <c r="N31" s="106">
        <v>38.91752577319588</v>
      </c>
      <c r="O31" s="106">
        <v>39.951</v>
      </c>
      <c r="P31" s="106">
        <v>41.585</v>
      </c>
      <c r="Q31" s="106">
        <v>93.93939393939394</v>
      </c>
      <c r="R31" s="106">
        <v>89.41176470588236</v>
      </c>
      <c r="S31" s="106">
        <v>85.71428571428571</v>
      </c>
      <c r="T31" s="106">
        <v>4.040404040404041</v>
      </c>
      <c r="U31" s="106">
        <v>2.3529411764705883</v>
      </c>
      <c r="V31" s="106">
        <v>1.4285714285714286</v>
      </c>
      <c r="W31" s="106">
        <v>44.18604651162791</v>
      </c>
      <c r="X31" s="106">
        <v>32.94117647058823</v>
      </c>
      <c r="Y31" s="106">
        <v>30.76923076923077</v>
      </c>
      <c r="Z31" s="258"/>
    </row>
    <row r="32" ht="11.25">
      <c r="A32" s="1" t="s">
        <v>58</v>
      </c>
    </row>
  </sheetData>
  <mergeCells count="14">
    <mergeCell ref="A2:Q2"/>
    <mergeCell ref="A3:Q3"/>
    <mergeCell ref="N6:P6"/>
    <mergeCell ref="Q5:Y5"/>
    <mergeCell ref="W6:Y6"/>
    <mergeCell ref="T6:V6"/>
    <mergeCell ref="Q6:S6"/>
    <mergeCell ref="A5:A6"/>
    <mergeCell ref="B6:D6"/>
    <mergeCell ref="E6:G6"/>
    <mergeCell ref="H6:J6"/>
    <mergeCell ref="K6:M6"/>
    <mergeCell ref="H5:P5"/>
    <mergeCell ref="B5:G5"/>
  </mergeCells>
  <printOptions horizontalCentered="1" verticalCentered="1"/>
  <pageMargins left="0" right="0" top="0.7874015748031497" bottom="0.7874015748031497" header="0.3937007874015748" footer="0"/>
  <pageSetup horizontalDpi="600" verticalDpi="600" orientation="landscape" paperSize="9" scale="84" r:id="rId1"/>
  <headerFooter alignWithMargins="0">
    <oddFooter>&amp;L&amp;"Myriad Pro,Semibold"&amp;8CNMV.&amp;"Myriad Pro,Normal" Informe Anual  de Gobierno Corporativo</oddFooter>
  </headerFooter>
</worksheet>
</file>

<file path=xl/worksheets/sheet31.xml><?xml version="1.0" encoding="utf-8"?>
<worksheet xmlns="http://schemas.openxmlformats.org/spreadsheetml/2006/main" xmlns:r="http://schemas.openxmlformats.org/officeDocument/2006/relationships">
  <sheetPr codeName="Hoja30"/>
  <dimension ref="A2:M37"/>
  <sheetViews>
    <sheetView showGridLines="0" workbookViewId="0" topLeftCell="A1">
      <selection activeCell="A1" sqref="A1"/>
    </sheetView>
  </sheetViews>
  <sheetFormatPr defaultColWidth="11.421875" defaultRowHeight="12.75"/>
  <cols>
    <col min="1" max="1" width="60.7109375" style="1" customWidth="1"/>
    <col min="2" max="3" width="10.7109375" style="1" customWidth="1"/>
    <col min="4" max="6" width="10.7109375" style="44" customWidth="1"/>
    <col min="7" max="10" width="10.7109375" style="25" customWidth="1"/>
    <col min="11" max="13" width="20.7109375" style="1" customWidth="1"/>
    <col min="14" max="16384" width="11.57421875" style="1" customWidth="1"/>
  </cols>
  <sheetData>
    <row r="1" ht="16.5" customHeight="1"/>
    <row r="2" spans="1:11" s="10" customFormat="1" ht="19.5" customHeight="1">
      <c r="A2" s="505"/>
      <c r="B2" s="505"/>
      <c r="C2" s="505"/>
      <c r="D2" s="505"/>
      <c r="E2" s="505"/>
      <c r="F2" s="505"/>
      <c r="G2" s="505"/>
      <c r="H2" s="17"/>
      <c r="I2" s="17"/>
      <c r="J2" s="17"/>
      <c r="K2" s="17"/>
    </row>
    <row r="3" spans="1:11" s="10" customFormat="1" ht="21.75" customHeight="1">
      <c r="A3" s="506" t="s">
        <v>419</v>
      </c>
      <c r="B3" s="506"/>
      <c r="C3" s="506"/>
      <c r="D3" s="506"/>
      <c r="E3" s="506"/>
      <c r="F3" s="506"/>
      <c r="G3" s="506"/>
      <c r="H3" s="490"/>
      <c r="I3" s="186"/>
      <c r="J3" s="260" t="s">
        <v>420</v>
      </c>
      <c r="K3" s="17"/>
    </row>
    <row r="4" spans="3:10" ht="9.75" customHeight="1">
      <c r="C4" s="44"/>
      <c r="E4" s="25"/>
      <c r="F4" s="25"/>
      <c r="H4" s="1"/>
      <c r="I4" s="1"/>
      <c r="J4" s="1"/>
    </row>
    <row r="5" spans="1:10" s="25" customFormat="1" ht="69" customHeight="1">
      <c r="A5" s="27" t="s">
        <v>524</v>
      </c>
      <c r="B5" s="466" t="s">
        <v>502</v>
      </c>
      <c r="C5" s="466"/>
      <c r="D5" s="466"/>
      <c r="E5" s="466" t="s">
        <v>421</v>
      </c>
      <c r="F5" s="466"/>
      <c r="G5" s="466"/>
      <c r="H5" s="504" t="s">
        <v>422</v>
      </c>
      <c r="I5" s="504"/>
      <c r="J5" s="504"/>
    </row>
    <row r="6" spans="1:10" s="25" customFormat="1" ht="14.25" customHeight="1">
      <c r="A6" s="28"/>
      <c r="B6" s="18">
        <v>2010</v>
      </c>
      <c r="C6" s="18">
        <v>2009</v>
      </c>
      <c r="D6" s="18">
        <v>2008</v>
      </c>
      <c r="E6" s="18">
        <v>2010</v>
      </c>
      <c r="F6" s="18">
        <v>2009</v>
      </c>
      <c r="G6" s="18">
        <v>2008</v>
      </c>
      <c r="H6" s="18">
        <v>2010</v>
      </c>
      <c r="I6" s="18">
        <v>2009</v>
      </c>
      <c r="J6" s="18">
        <v>2008</v>
      </c>
    </row>
    <row r="7" spans="1:13" s="4" customFormat="1" ht="19.5" customHeight="1">
      <c r="A7" s="19" t="s">
        <v>468</v>
      </c>
      <c r="B7" s="114">
        <v>56.060606060606055</v>
      </c>
      <c r="C7" s="114">
        <v>57.46268656716418</v>
      </c>
      <c r="D7" s="114">
        <v>56.028</v>
      </c>
      <c r="E7" s="114">
        <v>6.8181818181818175</v>
      </c>
      <c r="F7" s="114">
        <v>7.462686567164178</v>
      </c>
      <c r="G7" s="114">
        <v>8.511</v>
      </c>
      <c r="H7" s="114">
        <v>60.60606060606061</v>
      </c>
      <c r="I7" s="114">
        <v>58.95522388059702</v>
      </c>
      <c r="J7" s="114">
        <v>59.574</v>
      </c>
      <c r="K7" s="217"/>
      <c r="L7" s="25"/>
      <c r="M7" s="25"/>
    </row>
    <row r="8" spans="1:13" s="5" customFormat="1" ht="15" customHeight="1">
      <c r="A8" s="20" t="s">
        <v>469</v>
      </c>
      <c r="B8" s="66">
        <v>42.857142857142854</v>
      </c>
      <c r="C8" s="66">
        <v>40</v>
      </c>
      <c r="D8" s="66">
        <v>46.667</v>
      </c>
      <c r="E8" s="66">
        <v>7.142857142857142</v>
      </c>
      <c r="F8" s="66">
        <v>6.666666666666667</v>
      </c>
      <c r="G8" s="66">
        <v>6.667</v>
      </c>
      <c r="H8" s="66">
        <v>78.57142857142857</v>
      </c>
      <c r="I8" s="66">
        <v>73.33333333333333</v>
      </c>
      <c r="J8" s="66">
        <v>66.667</v>
      </c>
      <c r="K8" s="25"/>
      <c r="L8" s="25"/>
      <c r="M8" s="25"/>
    </row>
    <row r="9" spans="1:13" s="5" customFormat="1" ht="15" customHeight="1">
      <c r="A9" s="20" t="s">
        <v>526</v>
      </c>
      <c r="B9" s="66">
        <v>57.14285714285714</v>
      </c>
      <c r="C9" s="66">
        <v>62.5</v>
      </c>
      <c r="D9" s="66">
        <v>64.706</v>
      </c>
      <c r="E9" s="66">
        <v>14.285714285714285</v>
      </c>
      <c r="F9" s="66">
        <v>18.75</v>
      </c>
      <c r="G9" s="66">
        <v>17.647</v>
      </c>
      <c r="H9" s="66">
        <v>42.857142857142854</v>
      </c>
      <c r="I9" s="66">
        <v>43.75</v>
      </c>
      <c r="J9" s="66">
        <v>47.059</v>
      </c>
      <c r="K9" s="25"/>
      <c r="L9" s="25"/>
      <c r="M9" s="25"/>
    </row>
    <row r="10" spans="1:13" s="5" customFormat="1" ht="15" customHeight="1">
      <c r="A10" s="20" t="s">
        <v>527</v>
      </c>
      <c r="B10" s="66">
        <v>69.23076923076923</v>
      </c>
      <c r="C10" s="66">
        <v>75</v>
      </c>
      <c r="D10" s="66">
        <v>72.727</v>
      </c>
      <c r="E10" s="66">
        <v>0</v>
      </c>
      <c r="F10" s="66">
        <v>0</v>
      </c>
      <c r="G10" s="66">
        <v>0</v>
      </c>
      <c r="H10" s="66">
        <v>53.84615384615385</v>
      </c>
      <c r="I10" s="66">
        <v>50</v>
      </c>
      <c r="J10" s="66">
        <v>45.455</v>
      </c>
      <c r="K10" s="25"/>
      <c r="L10" s="25"/>
      <c r="M10" s="25"/>
    </row>
    <row r="11" spans="1:13" s="5" customFormat="1" ht="15" customHeight="1">
      <c r="A11" s="20" t="s">
        <v>470</v>
      </c>
      <c r="B11" s="66">
        <v>66.66666666666666</v>
      </c>
      <c r="C11" s="66">
        <v>66.66666666666666</v>
      </c>
      <c r="D11" s="66">
        <v>77.778</v>
      </c>
      <c r="E11" s="66">
        <v>0</v>
      </c>
      <c r="F11" s="66">
        <v>0</v>
      </c>
      <c r="G11" s="66">
        <v>0</v>
      </c>
      <c r="H11" s="66">
        <v>77.77777777777779</v>
      </c>
      <c r="I11" s="66">
        <v>77.77777777777779</v>
      </c>
      <c r="J11" s="66">
        <v>77.778</v>
      </c>
      <c r="K11" s="25"/>
      <c r="L11" s="25"/>
      <c r="M11" s="25"/>
    </row>
    <row r="12" spans="1:13" s="5" customFormat="1" ht="15" customHeight="1">
      <c r="A12" s="20" t="s">
        <v>528</v>
      </c>
      <c r="B12" s="66">
        <v>61.53846153846154</v>
      </c>
      <c r="C12" s="66">
        <v>69.23076923076923</v>
      </c>
      <c r="D12" s="66">
        <v>60</v>
      </c>
      <c r="E12" s="66">
        <v>7.6923076923076925</v>
      </c>
      <c r="F12" s="66">
        <v>7.6923076923076925</v>
      </c>
      <c r="G12" s="66">
        <v>6.667</v>
      </c>
      <c r="H12" s="66">
        <v>92.3076923076923</v>
      </c>
      <c r="I12" s="66">
        <v>84.61538461538461</v>
      </c>
      <c r="J12" s="66">
        <v>80</v>
      </c>
      <c r="K12" s="25"/>
      <c r="L12" s="25"/>
      <c r="M12" s="25"/>
    </row>
    <row r="13" spans="1:13" s="5" customFormat="1" ht="15" customHeight="1">
      <c r="A13" s="20" t="s">
        <v>471</v>
      </c>
      <c r="B13" s="66">
        <v>63.63636363636363</v>
      </c>
      <c r="C13" s="66">
        <v>63.63636363636363</v>
      </c>
      <c r="D13" s="66">
        <v>61.538</v>
      </c>
      <c r="E13" s="66">
        <v>27.27272727272727</v>
      </c>
      <c r="F13" s="66">
        <v>27.27272727272727</v>
      </c>
      <c r="G13" s="66">
        <v>30.769</v>
      </c>
      <c r="H13" s="66">
        <v>54.54545454545454</v>
      </c>
      <c r="I13" s="66">
        <v>54.54545454545454</v>
      </c>
      <c r="J13" s="66">
        <v>53.846</v>
      </c>
      <c r="K13" s="25"/>
      <c r="L13" s="25"/>
      <c r="M13" s="25"/>
    </row>
    <row r="14" spans="1:13" s="5" customFormat="1" ht="15" customHeight="1">
      <c r="A14" s="20" t="s">
        <v>529</v>
      </c>
      <c r="B14" s="66">
        <v>69.23076923076923</v>
      </c>
      <c r="C14" s="66">
        <v>69.23076923076923</v>
      </c>
      <c r="D14" s="66">
        <v>61.538</v>
      </c>
      <c r="E14" s="66">
        <v>7.6923076923076925</v>
      </c>
      <c r="F14" s="66">
        <v>7.6923076923076925</v>
      </c>
      <c r="G14" s="66">
        <v>7.692</v>
      </c>
      <c r="H14" s="66">
        <v>53.84615384615385</v>
      </c>
      <c r="I14" s="66">
        <v>53.84615384615385</v>
      </c>
      <c r="J14" s="66">
        <v>53.846</v>
      </c>
      <c r="K14" s="25"/>
      <c r="L14" s="25"/>
      <c r="M14" s="25"/>
    </row>
    <row r="15" spans="1:13" s="5" customFormat="1" ht="15" customHeight="1">
      <c r="A15" s="20" t="s">
        <v>472</v>
      </c>
      <c r="B15" s="66">
        <v>40</v>
      </c>
      <c r="C15" s="66">
        <v>35.714285714285715</v>
      </c>
      <c r="D15" s="66">
        <v>42.857</v>
      </c>
      <c r="E15" s="66">
        <v>0</v>
      </c>
      <c r="F15" s="66">
        <v>0</v>
      </c>
      <c r="G15" s="66">
        <v>0</v>
      </c>
      <c r="H15" s="66">
        <v>60</v>
      </c>
      <c r="I15" s="66">
        <v>64.28571428571429</v>
      </c>
      <c r="J15" s="66">
        <v>64.286</v>
      </c>
      <c r="K15" s="25"/>
      <c r="L15" s="25"/>
      <c r="M15" s="25"/>
    </row>
    <row r="16" spans="1:13" s="5" customFormat="1" ht="15" customHeight="1">
      <c r="A16" s="20" t="s">
        <v>473</v>
      </c>
      <c r="B16" s="66">
        <v>80</v>
      </c>
      <c r="C16" s="66">
        <v>80</v>
      </c>
      <c r="D16" s="66">
        <v>42.857</v>
      </c>
      <c r="E16" s="66">
        <v>20</v>
      </c>
      <c r="F16" s="66">
        <v>20</v>
      </c>
      <c r="G16" s="66">
        <v>14.286</v>
      </c>
      <c r="H16" s="66">
        <v>0</v>
      </c>
      <c r="I16" s="66">
        <v>0</v>
      </c>
      <c r="J16" s="66">
        <v>28.571</v>
      </c>
      <c r="K16" s="25"/>
      <c r="L16" s="25"/>
      <c r="M16" s="25"/>
    </row>
    <row r="17" spans="1:13" s="5" customFormat="1" ht="15" customHeight="1">
      <c r="A17" s="20" t="s">
        <v>530</v>
      </c>
      <c r="B17" s="66">
        <v>44</v>
      </c>
      <c r="C17" s="66">
        <v>46.15384615384615</v>
      </c>
      <c r="D17" s="66">
        <v>44.444</v>
      </c>
      <c r="E17" s="66">
        <v>0</v>
      </c>
      <c r="F17" s="66">
        <v>0</v>
      </c>
      <c r="G17" s="66">
        <v>3.704</v>
      </c>
      <c r="H17" s="66">
        <v>60</v>
      </c>
      <c r="I17" s="66">
        <v>57.692307692307686</v>
      </c>
      <c r="J17" s="66">
        <v>62.963</v>
      </c>
      <c r="K17" s="25"/>
      <c r="L17" s="25"/>
      <c r="M17" s="25"/>
    </row>
    <row r="18" spans="1:13" s="4" customFormat="1" ht="19.5" customHeight="1">
      <c r="A18" s="21" t="s">
        <v>474</v>
      </c>
      <c r="B18" s="68">
        <v>57.14285714285714</v>
      </c>
      <c r="C18" s="68">
        <v>63.63636363636363</v>
      </c>
      <c r="D18" s="68">
        <v>65.217</v>
      </c>
      <c r="E18" s="68">
        <v>4.761904761904762</v>
      </c>
      <c r="F18" s="68">
        <v>4.545454545454546</v>
      </c>
      <c r="G18" s="68">
        <v>4.348</v>
      </c>
      <c r="H18" s="68">
        <v>61.904761904761905</v>
      </c>
      <c r="I18" s="68">
        <v>54.54545454545454</v>
      </c>
      <c r="J18" s="68">
        <v>52.174</v>
      </c>
      <c r="K18" s="25"/>
      <c r="L18" s="25"/>
      <c r="M18" s="25"/>
    </row>
    <row r="19" spans="1:13" s="5" customFormat="1" ht="15" customHeight="1">
      <c r="A19" s="20" t="s">
        <v>531</v>
      </c>
      <c r="B19" s="66">
        <v>62.5</v>
      </c>
      <c r="C19" s="66">
        <v>77.77777777777779</v>
      </c>
      <c r="D19" s="66">
        <v>70</v>
      </c>
      <c r="E19" s="66">
        <v>12.5</v>
      </c>
      <c r="F19" s="66">
        <v>11.11111111111111</v>
      </c>
      <c r="G19" s="66">
        <v>10</v>
      </c>
      <c r="H19" s="66">
        <v>75</v>
      </c>
      <c r="I19" s="66">
        <v>66.66666666666666</v>
      </c>
      <c r="J19" s="66">
        <v>60</v>
      </c>
      <c r="K19" s="25"/>
      <c r="L19" s="25"/>
      <c r="M19" s="25"/>
    </row>
    <row r="20" spans="1:13" s="5" customFormat="1" ht="15" customHeight="1">
      <c r="A20" s="20" t="s">
        <v>475</v>
      </c>
      <c r="B20" s="66">
        <v>100</v>
      </c>
      <c r="C20" s="66">
        <v>100</v>
      </c>
      <c r="D20" s="66">
        <v>100</v>
      </c>
      <c r="E20" s="66">
        <v>0</v>
      </c>
      <c r="F20" s="66">
        <v>0</v>
      </c>
      <c r="G20" s="66">
        <v>0</v>
      </c>
      <c r="H20" s="66">
        <v>50</v>
      </c>
      <c r="I20" s="66">
        <v>50</v>
      </c>
      <c r="J20" s="66">
        <v>50</v>
      </c>
      <c r="K20" s="25"/>
      <c r="L20" s="25"/>
      <c r="M20" s="25"/>
    </row>
    <row r="21" spans="1:13" s="5" customFormat="1" ht="15" customHeight="1">
      <c r="A21" s="20" t="s">
        <v>532</v>
      </c>
      <c r="B21" s="66">
        <v>45.45454545454545</v>
      </c>
      <c r="C21" s="66">
        <v>45.45454545454545</v>
      </c>
      <c r="D21" s="66">
        <v>54.545</v>
      </c>
      <c r="E21" s="66">
        <v>0</v>
      </c>
      <c r="F21" s="66">
        <v>0</v>
      </c>
      <c r="G21" s="66">
        <v>0</v>
      </c>
      <c r="H21" s="66">
        <v>54.54545454545454</v>
      </c>
      <c r="I21" s="66">
        <v>45.45454545454545</v>
      </c>
      <c r="J21" s="66">
        <v>45.455</v>
      </c>
      <c r="K21" s="25"/>
      <c r="L21" s="25"/>
      <c r="M21" s="25"/>
    </row>
    <row r="22" spans="1:13" s="45" customFormat="1" ht="19.5" customHeight="1">
      <c r="A22" s="22" t="s">
        <v>533</v>
      </c>
      <c r="B22" s="70">
        <v>56.209150326797385</v>
      </c>
      <c r="C22" s="70">
        <v>58.333333333333336</v>
      </c>
      <c r="D22" s="70">
        <v>57.317</v>
      </c>
      <c r="E22" s="70">
        <v>6.535947712418301</v>
      </c>
      <c r="F22" s="70">
        <v>7.051282051282051</v>
      </c>
      <c r="G22" s="70">
        <v>7.927</v>
      </c>
      <c r="H22" s="70">
        <v>60.78431372549019</v>
      </c>
      <c r="I22" s="70">
        <v>58.333333333333336</v>
      </c>
      <c r="J22" s="70">
        <v>58.537</v>
      </c>
      <c r="K22" s="25"/>
      <c r="L22" s="25"/>
      <c r="M22" s="25"/>
    </row>
    <row r="23" spans="1:13" s="4" customFormat="1" ht="19.5" customHeight="1">
      <c r="A23" s="23" t="s">
        <v>478</v>
      </c>
      <c r="D23" s="373"/>
      <c r="G23" s="371"/>
      <c r="J23" s="371"/>
      <c r="K23" s="25"/>
      <c r="L23" s="25"/>
      <c r="M23" s="25"/>
    </row>
    <row r="24" spans="1:13" s="5" customFormat="1" ht="15" customHeight="1">
      <c r="A24" s="20" t="s">
        <v>534</v>
      </c>
      <c r="B24" s="66">
        <v>71.42857142857143</v>
      </c>
      <c r="C24" s="66">
        <v>82.35294117647058</v>
      </c>
      <c r="D24" s="66">
        <v>80</v>
      </c>
      <c r="E24" s="66">
        <v>5.714285714285714</v>
      </c>
      <c r="F24" s="66">
        <v>5.88235294117647</v>
      </c>
      <c r="G24" s="66">
        <v>5.714</v>
      </c>
      <c r="H24" s="66">
        <v>60</v>
      </c>
      <c r="I24" s="66">
        <v>58.82352941176471</v>
      </c>
      <c r="J24" s="66">
        <v>57.143</v>
      </c>
      <c r="K24" s="25"/>
      <c r="L24" s="25"/>
      <c r="M24" s="25"/>
    </row>
    <row r="25" spans="1:13" s="5" customFormat="1" ht="15" customHeight="1">
      <c r="A25" s="20" t="s">
        <v>535</v>
      </c>
      <c r="D25" s="66"/>
      <c r="G25" s="66"/>
      <c r="J25" s="66"/>
      <c r="K25" s="25"/>
      <c r="L25" s="25"/>
      <c r="M25" s="25"/>
    </row>
    <row r="26" spans="1:13" s="5" customFormat="1" ht="15" customHeight="1">
      <c r="A26" s="24" t="s">
        <v>479</v>
      </c>
      <c r="B26" s="66">
        <v>35.714285714285715</v>
      </c>
      <c r="C26" s="66">
        <v>42.857142857142854</v>
      </c>
      <c r="D26" s="66">
        <v>53.333</v>
      </c>
      <c r="E26" s="66">
        <v>14.285714285714285</v>
      </c>
      <c r="F26" s="66">
        <v>14.285714285714285</v>
      </c>
      <c r="G26" s="66">
        <v>20</v>
      </c>
      <c r="H26" s="66">
        <v>71.42857142857143</v>
      </c>
      <c r="I26" s="66">
        <v>64.28571428571429</v>
      </c>
      <c r="J26" s="66">
        <v>66.667</v>
      </c>
      <c r="K26" s="25"/>
      <c r="L26" s="25"/>
      <c r="M26" s="25"/>
    </row>
    <row r="27" spans="1:13" s="5" customFormat="1" ht="15" customHeight="1">
      <c r="A27" s="24" t="s">
        <v>480</v>
      </c>
      <c r="B27" s="66">
        <v>60</v>
      </c>
      <c r="C27" s="66">
        <v>70.58823529411765</v>
      </c>
      <c r="D27" s="66">
        <v>64.286</v>
      </c>
      <c r="E27" s="66">
        <v>0</v>
      </c>
      <c r="F27" s="66">
        <v>0</v>
      </c>
      <c r="G27" s="66">
        <v>7.143</v>
      </c>
      <c r="H27" s="66">
        <v>73.33333333333333</v>
      </c>
      <c r="I27" s="66">
        <v>70.58823529411765</v>
      </c>
      <c r="J27" s="66">
        <v>57.143</v>
      </c>
      <c r="K27" s="25"/>
      <c r="L27" s="25"/>
      <c r="M27" s="25"/>
    </row>
    <row r="28" spans="1:13" s="5" customFormat="1" ht="15" customHeight="1">
      <c r="A28" s="24" t="s">
        <v>481</v>
      </c>
      <c r="B28" s="66">
        <v>52.94117647058824</v>
      </c>
      <c r="C28" s="66">
        <v>41.66666666666667</v>
      </c>
      <c r="D28" s="66">
        <v>44.444</v>
      </c>
      <c r="E28" s="66">
        <v>0</v>
      </c>
      <c r="F28" s="66">
        <v>4.166666666666666</v>
      </c>
      <c r="G28" s="66">
        <v>3.704</v>
      </c>
      <c r="H28" s="66">
        <v>58.82352941176471</v>
      </c>
      <c r="I28" s="66">
        <v>62.5</v>
      </c>
      <c r="J28" s="66">
        <v>74.074</v>
      </c>
      <c r="K28" s="25"/>
      <c r="L28" s="25"/>
      <c r="M28" s="25"/>
    </row>
    <row r="29" spans="1:13" s="5" customFormat="1" ht="15" customHeight="1">
      <c r="A29" s="24" t="s">
        <v>482</v>
      </c>
      <c r="B29" s="66">
        <v>52.77777777777778</v>
      </c>
      <c r="C29" s="66">
        <v>52.23880597014925</v>
      </c>
      <c r="D29" s="66">
        <v>50.685</v>
      </c>
      <c r="E29" s="66">
        <v>8.333333333333332</v>
      </c>
      <c r="F29" s="66">
        <v>8.955223880597014</v>
      </c>
      <c r="G29" s="66">
        <v>8.219</v>
      </c>
      <c r="H29" s="66">
        <v>56.94444444444444</v>
      </c>
      <c r="I29" s="66">
        <v>52.23880597014925</v>
      </c>
      <c r="J29" s="66">
        <v>52.055</v>
      </c>
      <c r="K29" s="25"/>
      <c r="L29" s="25"/>
      <c r="M29" s="25"/>
    </row>
    <row r="30" spans="1:13" s="4" customFormat="1" ht="19.5" customHeight="1">
      <c r="A30" s="22" t="s">
        <v>533</v>
      </c>
      <c r="B30" s="70">
        <v>56.209150326797385</v>
      </c>
      <c r="C30" s="70">
        <v>58.333333333333336</v>
      </c>
      <c r="D30" s="70">
        <v>57.317</v>
      </c>
      <c r="E30" s="70">
        <v>6.535947712418301</v>
      </c>
      <c r="F30" s="70">
        <v>7.051282051282051</v>
      </c>
      <c r="G30" s="70">
        <v>7.927</v>
      </c>
      <c r="H30" s="70">
        <v>60.78431372549019</v>
      </c>
      <c r="I30" s="70">
        <v>58.333333333333336</v>
      </c>
      <c r="J30" s="70">
        <v>58.537</v>
      </c>
      <c r="K30" s="25"/>
      <c r="L30" s="25"/>
      <c r="M30" s="25"/>
    </row>
    <row r="31" ht="11.25">
      <c r="A31" s="1" t="s">
        <v>58</v>
      </c>
    </row>
    <row r="32" spans="2:10" ht="11.25">
      <c r="B32" s="16"/>
      <c r="C32" s="16"/>
      <c r="D32" s="16"/>
      <c r="E32" s="16"/>
      <c r="F32" s="16"/>
      <c r="G32" s="16"/>
      <c r="H32" s="16"/>
      <c r="I32" s="16"/>
      <c r="J32" s="16"/>
    </row>
    <row r="33" spans="2:10" ht="11.25">
      <c r="B33" s="16"/>
      <c r="C33" s="16"/>
      <c r="D33" s="16"/>
      <c r="E33" s="16"/>
      <c r="F33" s="16"/>
      <c r="G33" s="16"/>
      <c r="H33" s="16"/>
      <c r="I33" s="16"/>
      <c r="J33" s="16"/>
    </row>
    <row r="34" spans="1:3" ht="11.25">
      <c r="A34" s="7"/>
      <c r="B34" s="7"/>
      <c r="C34" s="7"/>
    </row>
    <row r="35" spans="1:3" ht="11.25">
      <c r="A35" s="7"/>
      <c r="B35" s="7"/>
      <c r="C35" s="7"/>
    </row>
    <row r="36" spans="1:3" ht="11.25">
      <c r="A36" s="7"/>
      <c r="B36" s="7"/>
      <c r="C36" s="7"/>
    </row>
    <row r="37" spans="1:6" ht="11.25">
      <c r="A37" s="7"/>
      <c r="B37" s="7"/>
      <c r="C37" s="7"/>
      <c r="F37" s="261"/>
    </row>
  </sheetData>
  <mergeCells count="5">
    <mergeCell ref="B5:D5"/>
    <mergeCell ref="E5:G5"/>
    <mergeCell ref="H5:J5"/>
    <mergeCell ref="A2:G2"/>
    <mergeCell ref="A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2.xml><?xml version="1.0" encoding="utf-8"?>
<worksheet xmlns="http://schemas.openxmlformats.org/spreadsheetml/2006/main" xmlns:r="http://schemas.openxmlformats.org/officeDocument/2006/relationships">
  <sheetPr codeName="Hoja31"/>
  <dimension ref="A2:J56"/>
  <sheetViews>
    <sheetView showGridLines="0" workbookViewId="0" topLeftCell="A1">
      <selection activeCell="A1" sqref="A1"/>
    </sheetView>
  </sheetViews>
  <sheetFormatPr defaultColWidth="11.421875" defaultRowHeight="12.75"/>
  <cols>
    <col min="1" max="1" width="60.7109375" style="1" customWidth="1"/>
    <col min="2" max="3" width="10.7109375" style="1" customWidth="1"/>
    <col min="4" max="7" width="10.7109375" style="8" customWidth="1"/>
    <col min="8" max="16384" width="11.57421875" style="1" customWidth="1"/>
  </cols>
  <sheetData>
    <row r="1" ht="18" customHeight="1"/>
    <row r="2" spans="1:8" s="10" customFormat="1" ht="16.5" customHeight="1">
      <c r="A2" s="471"/>
      <c r="B2" s="471"/>
      <c r="C2" s="471"/>
      <c r="D2" s="471"/>
      <c r="E2" s="471"/>
      <c r="F2" s="471"/>
      <c r="G2" s="471"/>
      <c r="H2" s="17"/>
    </row>
    <row r="3" spans="1:8" s="10" customFormat="1" ht="18" customHeight="1">
      <c r="A3" s="487" t="s">
        <v>423</v>
      </c>
      <c r="B3" s="487"/>
      <c r="C3" s="487"/>
      <c r="D3" s="487"/>
      <c r="E3" s="487"/>
      <c r="F3" s="553" t="s">
        <v>424</v>
      </c>
      <c r="G3" s="553"/>
      <c r="H3" s="489"/>
    </row>
    <row r="4" spans="1:7" ht="9.75" customHeight="1">
      <c r="A4" s="36"/>
      <c r="C4" s="8"/>
      <c r="G4" s="46"/>
    </row>
    <row r="5" spans="1:7" s="36" customFormat="1" ht="63.75" customHeight="1">
      <c r="A5" s="27" t="s">
        <v>524</v>
      </c>
      <c r="B5" s="503" t="s">
        <v>425</v>
      </c>
      <c r="C5" s="503"/>
      <c r="D5" s="503"/>
      <c r="E5" s="503" t="s">
        <v>426</v>
      </c>
      <c r="F5" s="503"/>
      <c r="G5" s="503"/>
    </row>
    <row r="6" spans="1:7" ht="16.5" customHeight="1">
      <c r="A6" s="28"/>
      <c r="B6" s="18">
        <v>2010</v>
      </c>
      <c r="C6" s="18">
        <v>2009</v>
      </c>
      <c r="D6" s="18">
        <v>2008</v>
      </c>
      <c r="E6" s="18">
        <v>2010</v>
      </c>
      <c r="F6" s="18">
        <v>2009</v>
      </c>
      <c r="G6" s="18">
        <v>2008</v>
      </c>
    </row>
    <row r="7" spans="1:10" s="4" customFormat="1" ht="19.5" customHeight="1">
      <c r="A7" s="19" t="s">
        <v>468</v>
      </c>
      <c r="B7" s="371">
        <v>84.84848484848484</v>
      </c>
      <c r="C7" s="371">
        <v>85.82089552238806</v>
      </c>
      <c r="D7" s="371">
        <v>83.688</v>
      </c>
      <c r="E7" s="371">
        <v>96.96969696969697</v>
      </c>
      <c r="F7" s="371">
        <v>97.01492537313433</v>
      </c>
      <c r="G7" s="371">
        <v>97.163</v>
      </c>
      <c r="H7" s="1"/>
      <c r="I7" s="1"/>
      <c r="J7" s="1"/>
    </row>
    <row r="8" spans="1:10" s="5" customFormat="1" ht="15" customHeight="1">
      <c r="A8" s="20" t="s">
        <v>469</v>
      </c>
      <c r="B8" s="66">
        <v>78.57142857142857</v>
      </c>
      <c r="C8" s="66">
        <v>80</v>
      </c>
      <c r="D8" s="66">
        <v>80</v>
      </c>
      <c r="E8" s="66">
        <v>92.85714285714286</v>
      </c>
      <c r="F8" s="66">
        <v>93.33333333333333</v>
      </c>
      <c r="G8" s="66">
        <v>93.333</v>
      </c>
      <c r="H8" s="1"/>
      <c r="I8" s="1"/>
      <c r="J8" s="1"/>
    </row>
    <row r="9" spans="1:10" s="5" customFormat="1" ht="15" customHeight="1">
      <c r="A9" s="20" t="s">
        <v>526</v>
      </c>
      <c r="B9" s="66">
        <v>92.85714285714286</v>
      </c>
      <c r="C9" s="66">
        <v>93.75</v>
      </c>
      <c r="D9" s="66">
        <v>88.235</v>
      </c>
      <c r="E9" s="66">
        <v>100</v>
      </c>
      <c r="F9" s="66">
        <v>100</v>
      </c>
      <c r="G9" s="66">
        <v>100</v>
      </c>
      <c r="H9" s="1"/>
      <c r="I9" s="1"/>
      <c r="J9" s="1"/>
    </row>
    <row r="10" spans="1:10" s="5" customFormat="1" ht="15" customHeight="1">
      <c r="A10" s="20" t="s">
        <v>527</v>
      </c>
      <c r="B10" s="66">
        <v>84.61538461538461</v>
      </c>
      <c r="C10" s="66">
        <v>83.33333333333334</v>
      </c>
      <c r="D10" s="66">
        <v>81.818</v>
      </c>
      <c r="E10" s="66">
        <v>100</v>
      </c>
      <c r="F10" s="66">
        <v>100</v>
      </c>
      <c r="G10" s="66">
        <v>100</v>
      </c>
      <c r="H10" s="1"/>
      <c r="I10" s="1"/>
      <c r="J10" s="1"/>
    </row>
    <row r="11" spans="1:10" s="5" customFormat="1" ht="15" customHeight="1">
      <c r="A11" s="20" t="s">
        <v>470</v>
      </c>
      <c r="B11" s="66">
        <v>100</v>
      </c>
      <c r="C11" s="66">
        <v>100</v>
      </c>
      <c r="D11" s="66">
        <v>100</v>
      </c>
      <c r="E11" s="66">
        <v>100</v>
      </c>
      <c r="F11" s="66">
        <v>100</v>
      </c>
      <c r="G11" s="66">
        <v>100</v>
      </c>
      <c r="H11" s="1"/>
      <c r="I11" s="1"/>
      <c r="J11" s="1"/>
    </row>
    <row r="12" spans="1:10" s="5" customFormat="1" ht="15" customHeight="1">
      <c r="A12" s="20" t="s">
        <v>528</v>
      </c>
      <c r="B12" s="66">
        <v>84.61538461538461</v>
      </c>
      <c r="C12" s="66">
        <v>84.61538461538461</v>
      </c>
      <c r="D12" s="66">
        <v>80</v>
      </c>
      <c r="E12" s="66">
        <v>100</v>
      </c>
      <c r="F12" s="66">
        <v>100</v>
      </c>
      <c r="G12" s="66">
        <v>100</v>
      </c>
      <c r="H12" s="1"/>
      <c r="I12" s="1"/>
      <c r="J12" s="1"/>
    </row>
    <row r="13" spans="1:10" s="5" customFormat="1" ht="15" customHeight="1">
      <c r="A13" s="20" t="s">
        <v>471</v>
      </c>
      <c r="B13" s="66">
        <v>81.81818181818183</v>
      </c>
      <c r="C13" s="66">
        <v>81.81818181818183</v>
      </c>
      <c r="D13" s="66">
        <v>84.615</v>
      </c>
      <c r="E13" s="66">
        <v>90.9090909090909</v>
      </c>
      <c r="F13" s="66">
        <v>90.9090909090909</v>
      </c>
      <c r="G13" s="66">
        <v>92.308</v>
      </c>
      <c r="H13" s="1"/>
      <c r="I13" s="1"/>
      <c r="J13" s="1"/>
    </row>
    <row r="14" spans="1:10" s="5" customFormat="1" ht="15" customHeight="1">
      <c r="A14" s="20" t="s">
        <v>529</v>
      </c>
      <c r="B14" s="66">
        <v>92.3076923076923</v>
      </c>
      <c r="C14" s="66">
        <v>92.3076923076923</v>
      </c>
      <c r="D14" s="66">
        <v>92.308</v>
      </c>
      <c r="E14" s="66">
        <v>100</v>
      </c>
      <c r="F14" s="66">
        <v>100</v>
      </c>
      <c r="G14" s="66">
        <v>100</v>
      </c>
      <c r="H14" s="1"/>
      <c r="I14" s="1"/>
      <c r="J14" s="1"/>
    </row>
    <row r="15" spans="1:10" s="5" customFormat="1" ht="15" customHeight="1">
      <c r="A15" s="20" t="s">
        <v>472</v>
      </c>
      <c r="B15" s="66">
        <v>86.66666666666667</v>
      </c>
      <c r="C15" s="66">
        <v>92.85714285714286</v>
      </c>
      <c r="D15" s="66">
        <v>85.714</v>
      </c>
      <c r="E15" s="66">
        <v>100</v>
      </c>
      <c r="F15" s="66">
        <v>100</v>
      </c>
      <c r="G15" s="66">
        <v>100</v>
      </c>
      <c r="H15" s="1"/>
      <c r="I15" s="1"/>
      <c r="J15" s="1"/>
    </row>
    <row r="16" spans="1:10" s="5" customFormat="1" ht="15" customHeight="1">
      <c r="A16" s="20" t="s">
        <v>473</v>
      </c>
      <c r="B16" s="66">
        <v>100</v>
      </c>
      <c r="C16" s="66">
        <v>100</v>
      </c>
      <c r="D16" s="66">
        <v>100</v>
      </c>
      <c r="E16" s="66">
        <v>100</v>
      </c>
      <c r="F16" s="66">
        <v>100</v>
      </c>
      <c r="G16" s="66">
        <v>100</v>
      </c>
      <c r="H16" s="1"/>
      <c r="I16" s="1"/>
      <c r="J16" s="1"/>
    </row>
    <row r="17" spans="1:10" s="5" customFormat="1" ht="15" customHeight="1">
      <c r="A17" s="20" t="s">
        <v>530</v>
      </c>
      <c r="B17" s="66">
        <v>72</v>
      </c>
      <c r="C17" s="66">
        <v>73.07692307692307</v>
      </c>
      <c r="D17" s="66">
        <v>70.37</v>
      </c>
      <c r="E17" s="66">
        <v>92</v>
      </c>
      <c r="F17" s="66">
        <v>92.3076923076923</v>
      </c>
      <c r="G17" s="66">
        <v>92.593</v>
      </c>
      <c r="H17" s="1"/>
      <c r="I17" s="1"/>
      <c r="J17" s="1"/>
    </row>
    <row r="18" spans="1:10" s="4" customFormat="1" ht="19.5" customHeight="1">
      <c r="A18" s="21" t="s">
        <v>474</v>
      </c>
      <c r="B18" s="68">
        <v>80.95238095238095</v>
      </c>
      <c r="C18" s="372">
        <v>81.81818181818183</v>
      </c>
      <c r="D18" s="372">
        <v>82.609</v>
      </c>
      <c r="E18" s="68">
        <v>95.23809523809523</v>
      </c>
      <c r="F18" s="68">
        <v>90.9090909090909</v>
      </c>
      <c r="G18" s="68">
        <v>91.304</v>
      </c>
      <c r="H18" s="1"/>
      <c r="I18" s="1"/>
      <c r="J18" s="1"/>
    </row>
    <row r="19" spans="1:10" s="5" customFormat="1" ht="15" customHeight="1">
      <c r="A19" s="20" t="s">
        <v>531</v>
      </c>
      <c r="B19" s="66">
        <v>100</v>
      </c>
      <c r="C19" s="66">
        <v>100</v>
      </c>
      <c r="D19" s="66">
        <v>100</v>
      </c>
      <c r="E19" s="66">
        <v>100</v>
      </c>
      <c r="F19" s="66">
        <v>100</v>
      </c>
      <c r="G19" s="66">
        <v>100</v>
      </c>
      <c r="H19" s="1"/>
      <c r="I19" s="1"/>
      <c r="J19" s="1"/>
    </row>
    <row r="20" spans="1:10" s="5" customFormat="1" ht="15" customHeight="1">
      <c r="A20" s="20" t="s">
        <v>475</v>
      </c>
      <c r="B20" s="66">
        <v>100</v>
      </c>
      <c r="C20" s="66">
        <v>100</v>
      </c>
      <c r="D20" s="66">
        <v>100</v>
      </c>
      <c r="E20" s="66">
        <v>100</v>
      </c>
      <c r="F20" s="66">
        <v>100</v>
      </c>
      <c r="G20" s="66">
        <v>100</v>
      </c>
      <c r="H20" s="1"/>
      <c r="I20" s="1"/>
      <c r="J20" s="1"/>
    </row>
    <row r="21" spans="1:10" s="5" customFormat="1" ht="15" customHeight="1">
      <c r="A21" s="20" t="s">
        <v>532</v>
      </c>
      <c r="B21" s="66">
        <v>63.63636363636363</v>
      </c>
      <c r="C21" s="66">
        <v>63.63636363636363</v>
      </c>
      <c r="D21" s="66">
        <v>63.636</v>
      </c>
      <c r="E21" s="66">
        <v>90.9090909090909</v>
      </c>
      <c r="F21" s="66">
        <v>81.81818181818183</v>
      </c>
      <c r="G21" s="66">
        <v>81.818</v>
      </c>
      <c r="H21" s="1"/>
      <c r="I21" s="1"/>
      <c r="J21" s="1"/>
    </row>
    <row r="22" spans="1:10" s="4" customFormat="1" ht="19.5" customHeight="1">
      <c r="A22" s="22" t="s">
        <v>533</v>
      </c>
      <c r="B22" s="70">
        <v>84.31372549019608</v>
      </c>
      <c r="C22" s="70">
        <v>85.25641025641025</v>
      </c>
      <c r="D22" s="70">
        <v>83.537</v>
      </c>
      <c r="E22" s="70">
        <v>96.73202614379085</v>
      </c>
      <c r="F22" s="70">
        <v>96.15384615384616</v>
      </c>
      <c r="G22" s="70">
        <v>96.341</v>
      </c>
      <c r="H22" s="1"/>
      <c r="I22" s="1"/>
      <c r="J22" s="1"/>
    </row>
    <row r="23" spans="1:10" s="5" customFormat="1" ht="19.5" customHeight="1">
      <c r="A23" s="23" t="s">
        <v>478</v>
      </c>
      <c r="B23" s="203"/>
      <c r="C23" s="203"/>
      <c r="D23" s="203"/>
      <c r="E23" s="203"/>
      <c r="F23" s="203"/>
      <c r="G23" s="371"/>
      <c r="H23" s="1"/>
      <c r="I23" s="1"/>
      <c r="J23" s="1"/>
    </row>
    <row r="24" spans="1:10" s="5" customFormat="1" ht="15" customHeight="1">
      <c r="A24" s="20" t="s">
        <v>534</v>
      </c>
      <c r="B24" s="66">
        <v>97.14285714285714</v>
      </c>
      <c r="C24" s="66">
        <v>94.11764705882352</v>
      </c>
      <c r="D24" s="66">
        <v>94.286</v>
      </c>
      <c r="E24" s="66">
        <v>100</v>
      </c>
      <c r="F24" s="66">
        <v>100</v>
      </c>
      <c r="G24" s="66">
        <v>100</v>
      </c>
      <c r="H24" s="1"/>
      <c r="I24" s="1"/>
      <c r="J24" s="1"/>
    </row>
    <row r="25" spans="1:10" s="5" customFormat="1" ht="15" customHeight="1">
      <c r="A25" s="20" t="s">
        <v>535</v>
      </c>
      <c r="B25" s="66"/>
      <c r="C25" s="66"/>
      <c r="D25" s="66"/>
      <c r="E25" s="66"/>
      <c r="F25" s="66"/>
      <c r="G25" s="66"/>
      <c r="H25" s="1"/>
      <c r="I25" s="1"/>
      <c r="J25" s="1"/>
    </row>
    <row r="26" spans="1:10" s="5" customFormat="1" ht="15" customHeight="1">
      <c r="A26" s="24" t="s">
        <v>479</v>
      </c>
      <c r="B26" s="66">
        <v>85.71428571428571</v>
      </c>
      <c r="C26" s="66">
        <v>78.57142857142857</v>
      </c>
      <c r="D26" s="66">
        <v>80</v>
      </c>
      <c r="E26" s="66">
        <v>100</v>
      </c>
      <c r="F26" s="66">
        <v>100</v>
      </c>
      <c r="G26" s="66">
        <v>100</v>
      </c>
      <c r="H26" s="1"/>
      <c r="I26" s="1"/>
      <c r="J26" s="1"/>
    </row>
    <row r="27" spans="1:10" s="5" customFormat="1" ht="15" customHeight="1">
      <c r="A27" s="24" t="s">
        <v>480</v>
      </c>
      <c r="B27" s="66">
        <v>100</v>
      </c>
      <c r="C27" s="66">
        <v>100</v>
      </c>
      <c r="D27" s="66">
        <v>100</v>
      </c>
      <c r="E27" s="66">
        <v>100</v>
      </c>
      <c r="F27" s="66">
        <v>100</v>
      </c>
      <c r="G27" s="66">
        <v>100</v>
      </c>
      <c r="H27" s="1"/>
      <c r="I27" s="1"/>
      <c r="J27" s="1"/>
    </row>
    <row r="28" spans="1:10" s="5" customFormat="1" ht="15" customHeight="1">
      <c r="A28" s="24" t="s">
        <v>481</v>
      </c>
      <c r="B28" s="66">
        <v>88.23529411764706</v>
      </c>
      <c r="C28" s="66">
        <v>95.83333333333334</v>
      </c>
      <c r="D28" s="66">
        <v>88.889</v>
      </c>
      <c r="E28" s="66">
        <v>100</v>
      </c>
      <c r="F28" s="66">
        <v>100</v>
      </c>
      <c r="G28" s="66">
        <v>100</v>
      </c>
      <c r="H28" s="1"/>
      <c r="I28" s="1"/>
      <c r="J28" s="1"/>
    </row>
    <row r="29" spans="1:10" s="5" customFormat="1" ht="15" customHeight="1">
      <c r="A29" s="24" t="s">
        <v>482</v>
      </c>
      <c r="B29" s="66">
        <v>73.61111111111111</v>
      </c>
      <c r="C29" s="66">
        <v>74.6268656716418</v>
      </c>
      <c r="D29" s="66">
        <v>73.973</v>
      </c>
      <c r="E29" s="66">
        <v>93.05555555555556</v>
      </c>
      <c r="F29" s="66">
        <v>91.04477611940298</v>
      </c>
      <c r="G29" s="66">
        <v>91.781</v>
      </c>
      <c r="H29" s="1"/>
      <c r="I29" s="1"/>
      <c r="J29" s="1"/>
    </row>
    <row r="30" spans="1:10" s="4" customFormat="1" ht="19.5" customHeight="1">
      <c r="A30" s="22" t="s">
        <v>533</v>
      </c>
      <c r="B30" s="70">
        <v>84.31372549019608</v>
      </c>
      <c r="C30" s="70">
        <v>85.25641025641025</v>
      </c>
      <c r="D30" s="70">
        <v>83.537</v>
      </c>
      <c r="E30" s="70">
        <v>96.73202614379085</v>
      </c>
      <c r="F30" s="70">
        <v>96.15384615384616</v>
      </c>
      <c r="G30" s="70">
        <v>96.341</v>
      </c>
      <c r="H30" s="1"/>
      <c r="I30" s="1"/>
      <c r="J30" s="1"/>
    </row>
    <row r="31" spans="1:5" ht="11.25">
      <c r="A31" s="1" t="s">
        <v>58</v>
      </c>
      <c r="E31" s="1"/>
    </row>
    <row r="32" spans="2:7" ht="11.25">
      <c r="B32" s="16"/>
      <c r="C32" s="16"/>
      <c r="D32" s="16"/>
      <c r="E32" s="16"/>
      <c r="F32" s="16"/>
      <c r="G32" s="16"/>
    </row>
    <row r="33" spans="4:9" ht="11.25">
      <c r="D33" s="16"/>
      <c r="E33" s="16"/>
      <c r="F33" s="16"/>
      <c r="G33" s="16"/>
      <c r="H33" s="16"/>
      <c r="I33" s="16"/>
    </row>
    <row r="34" spans="1:3" ht="11.25">
      <c r="A34" s="7"/>
      <c r="B34" s="7"/>
      <c r="C34" s="7"/>
    </row>
    <row r="35" spans="1:3" ht="11.25">
      <c r="A35" s="7"/>
      <c r="B35" s="7"/>
      <c r="C35" s="7"/>
    </row>
    <row r="36" spans="1:3" ht="11.25">
      <c r="A36" s="7"/>
      <c r="B36" s="7"/>
      <c r="C36" s="7"/>
    </row>
    <row r="37" spans="1:6" ht="11.25">
      <c r="A37" s="7"/>
      <c r="B37" s="7"/>
      <c r="C37" s="7"/>
      <c r="F37" s="262"/>
    </row>
    <row r="44" spans="4:7" ht="11.25">
      <c r="D44" s="263"/>
      <c r="E44" s="263"/>
      <c r="F44" s="263"/>
      <c r="G44" s="263"/>
    </row>
    <row r="48" spans="4:7" ht="11.25">
      <c r="D48" s="263"/>
      <c r="E48" s="263"/>
      <c r="F48" s="263"/>
      <c r="G48" s="263"/>
    </row>
    <row r="56" spans="4:7" ht="11.25">
      <c r="D56" s="263"/>
      <c r="E56" s="263"/>
      <c r="F56" s="263"/>
      <c r="G56" s="263"/>
    </row>
  </sheetData>
  <mergeCells count="4">
    <mergeCell ref="B5:D5"/>
    <mergeCell ref="E5:G5"/>
    <mergeCell ref="A2:G2"/>
    <mergeCell ref="F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3.xml><?xml version="1.0" encoding="utf-8"?>
<worksheet xmlns="http://schemas.openxmlformats.org/spreadsheetml/2006/main" xmlns:r="http://schemas.openxmlformats.org/officeDocument/2006/relationships">
  <sheetPr codeName="Hoja32"/>
  <dimension ref="A2:S58"/>
  <sheetViews>
    <sheetView showGridLines="0" zoomScaleSheetLayoutView="100" workbookViewId="0" topLeftCell="A1">
      <selection activeCell="A1" sqref="A1"/>
    </sheetView>
  </sheetViews>
  <sheetFormatPr defaultColWidth="11.421875" defaultRowHeight="12.75"/>
  <cols>
    <col min="1" max="1" width="60.7109375" style="5" customWidth="1"/>
    <col min="2" max="3" width="6.421875" style="264" customWidth="1"/>
    <col min="4" max="4" width="6.421875" style="265" customWidth="1"/>
    <col min="5" max="10" width="6.7109375" style="266" customWidth="1"/>
    <col min="11" max="16" width="6.7109375" style="5" customWidth="1"/>
    <col min="17" max="16384" width="11.57421875" style="5" customWidth="1"/>
  </cols>
  <sheetData>
    <row r="1" ht="15.75" customHeight="1"/>
    <row r="2" spans="1:7" s="47" customFormat="1" ht="15.75" customHeight="1">
      <c r="A2" s="471"/>
      <c r="B2" s="471"/>
      <c r="C2" s="471"/>
      <c r="D2" s="471"/>
      <c r="E2" s="471"/>
      <c r="F2" s="471"/>
      <c r="G2" s="471"/>
    </row>
    <row r="3" spans="1:16" s="47" customFormat="1" ht="28.5" customHeight="1">
      <c r="A3" s="543" t="s">
        <v>503</v>
      </c>
      <c r="B3" s="543"/>
      <c r="C3" s="543"/>
      <c r="D3" s="543"/>
      <c r="E3" s="543"/>
      <c r="F3" s="543"/>
      <c r="G3" s="543"/>
      <c r="H3" s="554"/>
      <c r="I3" s="267"/>
      <c r="J3" s="267"/>
      <c r="K3" s="267"/>
      <c r="L3" s="267"/>
      <c r="M3" s="267"/>
      <c r="N3" s="267"/>
      <c r="O3" s="267"/>
      <c r="P3" s="26" t="s">
        <v>427</v>
      </c>
    </row>
    <row r="4" ht="18.75" customHeight="1"/>
    <row r="5" spans="1:16" ht="29.25" customHeight="1">
      <c r="A5" s="467" t="s">
        <v>524</v>
      </c>
      <c r="B5" s="484" t="s">
        <v>428</v>
      </c>
      <c r="C5" s="484"/>
      <c r="D5" s="484"/>
      <c r="E5" s="503" t="s">
        <v>429</v>
      </c>
      <c r="F5" s="503"/>
      <c r="G5" s="503"/>
      <c r="H5" s="503"/>
      <c r="I5" s="503"/>
      <c r="J5" s="503"/>
      <c r="K5" s="555"/>
      <c r="L5" s="555"/>
      <c r="M5" s="555"/>
      <c r="N5" s="555"/>
      <c r="O5" s="555"/>
      <c r="P5" s="555"/>
    </row>
    <row r="6" spans="1:16" ht="19.5" customHeight="1">
      <c r="A6" s="468"/>
      <c r="B6" s="555"/>
      <c r="C6" s="555"/>
      <c r="D6" s="555"/>
      <c r="E6" s="503" t="s">
        <v>51</v>
      </c>
      <c r="F6" s="503"/>
      <c r="G6" s="555"/>
      <c r="H6" s="556" t="s">
        <v>518</v>
      </c>
      <c r="I6" s="556"/>
      <c r="J6" s="557"/>
      <c r="K6" s="556" t="s">
        <v>519</v>
      </c>
      <c r="L6" s="556"/>
      <c r="M6" s="557"/>
      <c r="N6" s="503" t="s">
        <v>52</v>
      </c>
      <c r="O6" s="503"/>
      <c r="P6" s="555"/>
    </row>
    <row r="7" spans="1:16" ht="16.5" customHeight="1">
      <c r="A7" s="268"/>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row>
    <row r="8" spans="1:17" s="4" customFormat="1" ht="19.5" customHeight="1">
      <c r="A8" s="19" t="s">
        <v>468</v>
      </c>
      <c r="B8" s="394">
        <v>8.780303030303031</v>
      </c>
      <c r="C8" s="394">
        <v>8.485</v>
      </c>
      <c r="D8" s="394">
        <v>8.191489361702128</v>
      </c>
      <c r="E8" s="395">
        <v>38</v>
      </c>
      <c r="F8" s="395">
        <v>39</v>
      </c>
      <c r="G8" s="395">
        <v>46</v>
      </c>
      <c r="H8" s="395">
        <v>36</v>
      </c>
      <c r="I8" s="395">
        <v>48</v>
      </c>
      <c r="J8" s="395">
        <v>45</v>
      </c>
      <c r="K8" s="395">
        <v>25</v>
      </c>
      <c r="L8" s="395">
        <v>11</v>
      </c>
      <c r="M8" s="395">
        <v>13</v>
      </c>
      <c r="N8" s="395">
        <v>33</v>
      </c>
      <c r="O8" s="395">
        <v>47</v>
      </c>
      <c r="P8" s="395">
        <v>37</v>
      </c>
      <c r="Q8" s="196"/>
    </row>
    <row r="9" spans="1:17" ht="15" customHeight="1">
      <c r="A9" s="20" t="s">
        <v>469</v>
      </c>
      <c r="B9" s="396">
        <v>7.714285714285714</v>
      </c>
      <c r="C9" s="396">
        <v>7.933</v>
      </c>
      <c r="D9" s="396">
        <v>10.2</v>
      </c>
      <c r="E9" s="75">
        <v>6</v>
      </c>
      <c r="F9" s="75">
        <v>6</v>
      </c>
      <c r="G9" s="75">
        <v>6</v>
      </c>
      <c r="H9" s="75">
        <v>4</v>
      </c>
      <c r="I9" s="75">
        <v>4</v>
      </c>
      <c r="J9" s="75">
        <v>2</v>
      </c>
      <c r="K9" s="75">
        <v>0</v>
      </c>
      <c r="L9" s="75">
        <v>0</v>
      </c>
      <c r="M9" s="75"/>
      <c r="N9" s="75">
        <v>4</v>
      </c>
      <c r="O9" s="75">
        <v>5</v>
      </c>
      <c r="P9" s="75">
        <v>7</v>
      </c>
      <c r="Q9" s="196"/>
    </row>
    <row r="10" spans="1:17" ht="15" customHeight="1">
      <c r="A10" s="20" t="s">
        <v>526</v>
      </c>
      <c r="B10" s="396">
        <v>11.714285714285714</v>
      </c>
      <c r="C10" s="396">
        <v>10.938</v>
      </c>
      <c r="D10" s="396">
        <v>9.352941176470589</v>
      </c>
      <c r="E10" s="75">
        <v>0</v>
      </c>
      <c r="F10" s="75">
        <v>1</v>
      </c>
      <c r="G10" s="75">
        <v>2</v>
      </c>
      <c r="H10" s="75">
        <v>6</v>
      </c>
      <c r="I10" s="75">
        <v>8</v>
      </c>
      <c r="J10" s="75">
        <v>9</v>
      </c>
      <c r="K10" s="75">
        <v>4</v>
      </c>
      <c r="L10" s="75">
        <v>3</v>
      </c>
      <c r="M10" s="75">
        <v>2</v>
      </c>
      <c r="N10" s="75">
        <v>4</v>
      </c>
      <c r="O10" s="75">
        <v>7</v>
      </c>
      <c r="P10" s="75">
        <v>4</v>
      </c>
      <c r="Q10" s="196"/>
    </row>
    <row r="11" spans="1:17" ht="15" customHeight="1">
      <c r="A11" s="20" t="s">
        <v>527</v>
      </c>
      <c r="B11" s="396">
        <v>13.384615384615385</v>
      </c>
      <c r="C11" s="396">
        <v>14.75</v>
      </c>
      <c r="D11" s="396">
        <v>13.727272727272727</v>
      </c>
      <c r="E11" s="75">
        <v>2</v>
      </c>
      <c r="F11" s="75">
        <v>0</v>
      </c>
      <c r="G11" s="75">
        <v>1</v>
      </c>
      <c r="H11" s="75">
        <v>3</v>
      </c>
      <c r="I11" s="75">
        <v>4</v>
      </c>
      <c r="J11" s="75">
        <v>3</v>
      </c>
      <c r="K11" s="75">
        <v>1</v>
      </c>
      <c r="L11" s="75">
        <v>0</v>
      </c>
      <c r="M11" s="75"/>
      <c r="N11" s="75">
        <v>7</v>
      </c>
      <c r="O11" s="75">
        <v>8</v>
      </c>
      <c r="P11" s="75">
        <v>7</v>
      </c>
      <c r="Q11" s="196"/>
    </row>
    <row r="12" spans="1:17" ht="15" customHeight="1">
      <c r="A12" s="20" t="s">
        <v>470</v>
      </c>
      <c r="B12" s="396">
        <v>11.88888888888889</v>
      </c>
      <c r="C12" s="396">
        <v>10.333</v>
      </c>
      <c r="D12" s="396">
        <v>10.333333333333334</v>
      </c>
      <c r="E12" s="75">
        <v>0</v>
      </c>
      <c r="F12" s="75">
        <v>1</v>
      </c>
      <c r="G12" s="75">
        <v>0</v>
      </c>
      <c r="H12" s="75">
        <v>3</v>
      </c>
      <c r="I12" s="75">
        <v>4</v>
      </c>
      <c r="J12" s="75">
        <v>5</v>
      </c>
      <c r="K12" s="75">
        <v>2</v>
      </c>
      <c r="L12" s="75">
        <v>0</v>
      </c>
      <c r="M12" s="75">
        <v>2</v>
      </c>
      <c r="N12" s="75">
        <v>4</v>
      </c>
      <c r="O12" s="75">
        <v>4</v>
      </c>
      <c r="P12" s="75">
        <v>2</v>
      </c>
      <c r="Q12" s="196"/>
    </row>
    <row r="13" spans="1:17" ht="15" customHeight="1">
      <c r="A13" s="20" t="s">
        <v>528</v>
      </c>
      <c r="B13" s="396">
        <v>11.076923076923077</v>
      </c>
      <c r="C13" s="396">
        <v>10.846</v>
      </c>
      <c r="D13" s="396">
        <v>8.866666666666667</v>
      </c>
      <c r="E13" s="75">
        <v>3</v>
      </c>
      <c r="F13" s="75">
        <v>1</v>
      </c>
      <c r="G13" s="75">
        <v>4</v>
      </c>
      <c r="H13" s="75">
        <v>2</v>
      </c>
      <c r="I13" s="75">
        <v>6</v>
      </c>
      <c r="J13" s="75">
        <v>5</v>
      </c>
      <c r="K13" s="75">
        <v>3</v>
      </c>
      <c r="L13" s="75">
        <v>1</v>
      </c>
      <c r="M13" s="75">
        <v>2</v>
      </c>
      <c r="N13" s="75">
        <v>5</v>
      </c>
      <c r="O13" s="75">
        <v>6</v>
      </c>
      <c r="P13" s="75">
        <v>4</v>
      </c>
      <c r="Q13" s="196"/>
    </row>
    <row r="14" spans="1:17" ht="15" customHeight="1">
      <c r="A14" s="20" t="s">
        <v>471</v>
      </c>
      <c r="B14" s="396">
        <v>6.545454545454546</v>
      </c>
      <c r="C14" s="396">
        <v>5.545</v>
      </c>
      <c r="D14" s="396">
        <v>6.384615384615385</v>
      </c>
      <c r="E14" s="75">
        <v>5</v>
      </c>
      <c r="F14" s="75">
        <v>6</v>
      </c>
      <c r="G14" s="75">
        <v>6</v>
      </c>
      <c r="H14" s="75">
        <v>1</v>
      </c>
      <c r="I14" s="75">
        <v>2</v>
      </c>
      <c r="J14" s="75">
        <v>4</v>
      </c>
      <c r="K14" s="75">
        <v>4</v>
      </c>
      <c r="L14" s="75">
        <v>2</v>
      </c>
      <c r="M14" s="75"/>
      <c r="N14" s="75">
        <v>1</v>
      </c>
      <c r="O14" s="75">
        <v>3</v>
      </c>
      <c r="P14" s="75">
        <v>3</v>
      </c>
      <c r="Q14" s="196"/>
    </row>
    <row r="15" spans="1:17" ht="15" customHeight="1">
      <c r="A15" s="20" t="s">
        <v>529</v>
      </c>
      <c r="B15" s="396">
        <v>5.076923076923077</v>
      </c>
      <c r="C15" s="396">
        <v>5.615</v>
      </c>
      <c r="D15" s="396">
        <v>6.923076923076923</v>
      </c>
      <c r="E15" s="75">
        <v>6</v>
      </c>
      <c r="F15" s="75">
        <v>5</v>
      </c>
      <c r="G15" s="75">
        <v>5</v>
      </c>
      <c r="H15" s="75">
        <v>4</v>
      </c>
      <c r="I15" s="75">
        <v>6</v>
      </c>
      <c r="J15" s="75">
        <v>4</v>
      </c>
      <c r="K15" s="75">
        <v>3</v>
      </c>
      <c r="L15" s="75">
        <v>1</v>
      </c>
      <c r="M15" s="75">
        <v>2</v>
      </c>
      <c r="N15" s="75">
        <v>0</v>
      </c>
      <c r="O15" s="75">
        <v>2</v>
      </c>
      <c r="P15" s="75">
        <v>2</v>
      </c>
      <c r="Q15" s="196"/>
    </row>
    <row r="16" spans="1:17" ht="15" customHeight="1">
      <c r="A16" s="20" t="s">
        <v>472</v>
      </c>
      <c r="B16" s="396">
        <v>10.4</v>
      </c>
      <c r="C16" s="396">
        <v>11.071</v>
      </c>
      <c r="D16" s="396">
        <v>11.357142857142858</v>
      </c>
      <c r="E16" s="75">
        <v>6</v>
      </c>
      <c r="F16" s="75">
        <v>4</v>
      </c>
      <c r="G16" s="75">
        <v>3</v>
      </c>
      <c r="H16" s="75">
        <v>1</v>
      </c>
      <c r="I16" s="75">
        <v>2</v>
      </c>
      <c r="J16" s="75">
        <v>2</v>
      </c>
      <c r="K16" s="75">
        <v>1</v>
      </c>
      <c r="L16" s="75">
        <v>1</v>
      </c>
      <c r="M16" s="75">
        <v>2</v>
      </c>
      <c r="N16" s="75">
        <v>7</v>
      </c>
      <c r="O16" s="75">
        <v>8</v>
      </c>
      <c r="P16" s="75">
        <v>7</v>
      </c>
      <c r="Q16" s="196"/>
    </row>
    <row r="17" spans="1:17" ht="15" customHeight="1">
      <c r="A17" s="20" t="s">
        <v>473</v>
      </c>
      <c r="B17" s="396">
        <v>7.2</v>
      </c>
      <c r="C17" s="396">
        <v>6.4</v>
      </c>
      <c r="D17" s="396">
        <v>5.142857142857143</v>
      </c>
      <c r="E17" s="75">
        <v>1</v>
      </c>
      <c r="F17" s="75">
        <v>2</v>
      </c>
      <c r="G17" s="75">
        <v>3</v>
      </c>
      <c r="H17" s="75">
        <v>2</v>
      </c>
      <c r="I17" s="75">
        <v>2</v>
      </c>
      <c r="J17" s="75">
        <v>3</v>
      </c>
      <c r="K17" s="75">
        <v>1</v>
      </c>
      <c r="L17" s="75">
        <v>0</v>
      </c>
      <c r="M17" s="75"/>
      <c r="N17" s="75">
        <v>1</v>
      </c>
      <c r="O17" s="75">
        <v>1</v>
      </c>
      <c r="P17" s="75">
        <v>1</v>
      </c>
      <c r="Q17" s="196"/>
    </row>
    <row r="18" spans="1:17" ht="15" customHeight="1">
      <c r="A18" s="20" t="s">
        <v>530</v>
      </c>
      <c r="B18" s="396">
        <v>5.28</v>
      </c>
      <c r="C18" s="396">
        <v>4.269</v>
      </c>
      <c r="D18" s="396">
        <v>3.6296296296296298</v>
      </c>
      <c r="E18" s="75">
        <v>9</v>
      </c>
      <c r="F18" s="75">
        <v>13</v>
      </c>
      <c r="G18" s="75">
        <v>16</v>
      </c>
      <c r="H18" s="75">
        <v>10</v>
      </c>
      <c r="I18" s="75">
        <v>10</v>
      </c>
      <c r="J18" s="75">
        <v>8</v>
      </c>
      <c r="K18" s="75">
        <v>6</v>
      </c>
      <c r="L18" s="75">
        <v>3</v>
      </c>
      <c r="M18" s="75">
        <v>3</v>
      </c>
      <c r="N18" s="75">
        <v>0</v>
      </c>
      <c r="O18" s="75">
        <v>3</v>
      </c>
      <c r="P18" s="75"/>
      <c r="Q18" s="196"/>
    </row>
    <row r="19" spans="1:17" s="4" customFormat="1" ht="19.5" customHeight="1">
      <c r="A19" s="21" t="s">
        <v>474</v>
      </c>
      <c r="B19" s="397">
        <v>8.476190476190476</v>
      </c>
      <c r="C19" s="397">
        <v>7.864</v>
      </c>
      <c r="D19" s="397">
        <v>7.956521739130435</v>
      </c>
      <c r="E19" s="67">
        <v>7</v>
      </c>
      <c r="F19" s="67">
        <v>7</v>
      </c>
      <c r="G19" s="67">
        <v>8</v>
      </c>
      <c r="H19" s="67">
        <v>6</v>
      </c>
      <c r="I19" s="67">
        <v>8</v>
      </c>
      <c r="J19" s="67">
        <v>7</v>
      </c>
      <c r="K19" s="67">
        <v>3</v>
      </c>
      <c r="L19" s="67">
        <v>2</v>
      </c>
      <c r="M19" s="67">
        <v>3</v>
      </c>
      <c r="N19" s="67">
        <v>5</v>
      </c>
      <c r="O19" s="67">
        <v>7</v>
      </c>
      <c r="P19" s="67">
        <v>5</v>
      </c>
      <c r="Q19" s="196"/>
    </row>
    <row r="20" spans="1:17" ht="15" customHeight="1">
      <c r="A20" s="20" t="s">
        <v>531</v>
      </c>
      <c r="B20" s="396">
        <v>12.75</v>
      </c>
      <c r="C20" s="396">
        <v>11.667</v>
      </c>
      <c r="D20" s="396">
        <v>10.7</v>
      </c>
      <c r="E20" s="75">
        <v>1</v>
      </c>
      <c r="F20" s="75">
        <v>1</v>
      </c>
      <c r="G20" s="75">
        <v>2</v>
      </c>
      <c r="H20" s="75">
        <v>2</v>
      </c>
      <c r="I20" s="75">
        <v>4</v>
      </c>
      <c r="J20" s="75">
        <v>3</v>
      </c>
      <c r="K20" s="75">
        <v>2</v>
      </c>
      <c r="L20" s="75">
        <v>1</v>
      </c>
      <c r="M20" s="75">
        <v>3</v>
      </c>
      <c r="N20" s="75">
        <v>3</v>
      </c>
      <c r="O20" s="75">
        <v>4</v>
      </c>
      <c r="P20" s="75">
        <v>2</v>
      </c>
      <c r="Q20" s="196"/>
    </row>
    <row r="21" spans="1:17" ht="15" customHeight="1">
      <c r="A21" s="20" t="s">
        <v>475</v>
      </c>
      <c r="B21" s="396">
        <v>14.5</v>
      </c>
      <c r="C21" s="396">
        <v>13.5</v>
      </c>
      <c r="D21" s="396">
        <v>12.5</v>
      </c>
      <c r="E21" s="75">
        <v>0</v>
      </c>
      <c r="F21" s="75">
        <v>0</v>
      </c>
      <c r="G21" s="75">
        <v>0</v>
      </c>
      <c r="H21" s="75">
        <v>1</v>
      </c>
      <c r="I21" s="75">
        <v>1</v>
      </c>
      <c r="J21" s="75">
        <v>1</v>
      </c>
      <c r="K21" s="75">
        <v>0</v>
      </c>
      <c r="L21" s="75">
        <v>0</v>
      </c>
      <c r="M21" s="75">
        <v>0</v>
      </c>
      <c r="N21" s="75">
        <v>1</v>
      </c>
      <c r="O21" s="75">
        <v>1</v>
      </c>
      <c r="P21" s="75">
        <v>1</v>
      </c>
      <c r="Q21" s="196"/>
    </row>
    <row r="22" spans="1:17" ht="15" customHeight="1">
      <c r="A22" s="20" t="s">
        <v>532</v>
      </c>
      <c r="B22" s="396">
        <v>4.2727272727272725</v>
      </c>
      <c r="C22" s="396">
        <v>3.727</v>
      </c>
      <c r="D22" s="396">
        <v>4.636363636363637</v>
      </c>
      <c r="E22" s="75">
        <v>6</v>
      </c>
      <c r="F22" s="75">
        <v>6</v>
      </c>
      <c r="G22" s="75">
        <v>6</v>
      </c>
      <c r="H22" s="75">
        <v>3</v>
      </c>
      <c r="I22" s="75">
        <v>3</v>
      </c>
      <c r="J22" s="75">
        <v>3</v>
      </c>
      <c r="K22" s="75">
        <v>1</v>
      </c>
      <c r="L22" s="75">
        <v>1</v>
      </c>
      <c r="M22" s="75">
        <v>0</v>
      </c>
      <c r="N22" s="75">
        <v>1</v>
      </c>
      <c r="O22" s="75">
        <v>2</v>
      </c>
      <c r="P22" s="75">
        <v>2</v>
      </c>
      <c r="Q22" s="196"/>
    </row>
    <row r="23" spans="1:19" s="4" customFormat="1" ht="19.5" customHeight="1">
      <c r="A23" s="22" t="s">
        <v>533</v>
      </c>
      <c r="B23" s="381">
        <v>8.738562091503267</v>
      </c>
      <c r="C23" s="381">
        <v>8.397</v>
      </c>
      <c r="D23" s="381">
        <v>8.158536585365853</v>
      </c>
      <c r="E23" s="84">
        <v>45</v>
      </c>
      <c r="F23" s="84">
        <v>46</v>
      </c>
      <c r="G23" s="84">
        <v>54</v>
      </c>
      <c r="H23" s="84">
        <v>42</v>
      </c>
      <c r="I23" s="84">
        <v>56</v>
      </c>
      <c r="J23" s="84">
        <v>52</v>
      </c>
      <c r="K23" s="84">
        <v>28</v>
      </c>
      <c r="L23" s="84">
        <v>13</v>
      </c>
      <c r="M23" s="84">
        <v>16</v>
      </c>
      <c r="N23" s="84">
        <v>38</v>
      </c>
      <c r="O23" s="84">
        <v>54</v>
      </c>
      <c r="P23" s="84">
        <v>42</v>
      </c>
      <c r="Q23" s="196"/>
      <c r="R23" s="196"/>
      <c r="S23" s="196"/>
    </row>
    <row r="24" spans="1:17" ht="19.5" customHeight="1">
      <c r="A24" s="23" t="s">
        <v>478</v>
      </c>
      <c r="B24" s="185"/>
      <c r="C24" s="185"/>
      <c r="D24" s="185"/>
      <c r="E24" s="69"/>
      <c r="F24" s="69"/>
      <c r="G24" s="69"/>
      <c r="H24" s="69"/>
      <c r="I24" s="69"/>
      <c r="J24" s="69"/>
      <c r="K24" s="69"/>
      <c r="L24" s="69"/>
      <c r="M24" s="69"/>
      <c r="N24" s="69"/>
      <c r="O24" s="69"/>
      <c r="P24" s="69"/>
      <c r="Q24" s="196"/>
    </row>
    <row r="25" spans="1:17" ht="15" customHeight="1">
      <c r="A25" s="20" t="s">
        <v>534</v>
      </c>
      <c r="B25" s="396">
        <v>11.885714285714286</v>
      </c>
      <c r="C25" s="396">
        <v>11.647</v>
      </c>
      <c r="D25" s="396">
        <v>11.8</v>
      </c>
      <c r="E25" s="75">
        <v>4</v>
      </c>
      <c r="F25" s="75">
        <v>3</v>
      </c>
      <c r="G25" s="75">
        <v>4</v>
      </c>
      <c r="H25" s="75">
        <v>11</v>
      </c>
      <c r="I25" s="75">
        <v>16</v>
      </c>
      <c r="J25" s="75">
        <v>15</v>
      </c>
      <c r="K25" s="75">
        <v>7</v>
      </c>
      <c r="L25" s="75">
        <v>1</v>
      </c>
      <c r="M25" s="75">
        <v>0</v>
      </c>
      <c r="N25" s="75">
        <v>13</v>
      </c>
      <c r="O25" s="75">
        <v>15</v>
      </c>
      <c r="P25" s="75">
        <v>16</v>
      </c>
      <c r="Q25" s="196"/>
    </row>
    <row r="26" spans="1:17" ht="15" customHeight="1">
      <c r="A26" s="20" t="s">
        <v>535</v>
      </c>
      <c r="B26" s="396"/>
      <c r="C26" s="396"/>
      <c r="D26" s="396"/>
      <c r="E26" s="75"/>
      <c r="F26" s="75"/>
      <c r="G26" s="75"/>
      <c r="H26" s="75"/>
      <c r="I26" s="75"/>
      <c r="J26" s="75"/>
      <c r="K26" s="75"/>
      <c r="L26" s="75"/>
      <c r="M26" s="75"/>
      <c r="N26" s="75"/>
      <c r="O26" s="75"/>
      <c r="P26" s="75"/>
      <c r="Q26" s="196"/>
    </row>
    <row r="27" spans="1:17" ht="15" customHeight="1">
      <c r="A27" s="24" t="s">
        <v>479</v>
      </c>
      <c r="B27" s="396">
        <v>10.285714285714286</v>
      </c>
      <c r="C27" s="396">
        <v>11.071</v>
      </c>
      <c r="D27" s="396">
        <v>11.266666666666667</v>
      </c>
      <c r="E27" s="75">
        <v>2</v>
      </c>
      <c r="F27" s="75">
        <v>2</v>
      </c>
      <c r="G27" s="75">
        <v>2</v>
      </c>
      <c r="H27" s="75">
        <v>4</v>
      </c>
      <c r="I27" s="75">
        <v>5</v>
      </c>
      <c r="J27" s="75">
        <v>5</v>
      </c>
      <c r="K27" s="75">
        <v>3</v>
      </c>
      <c r="L27" s="75">
        <v>1</v>
      </c>
      <c r="M27" s="75">
        <v>2</v>
      </c>
      <c r="N27" s="75">
        <v>5</v>
      </c>
      <c r="O27" s="75">
        <v>7</v>
      </c>
      <c r="P27" s="75">
        <v>6</v>
      </c>
      <c r="Q27" s="196"/>
    </row>
    <row r="28" spans="1:17" ht="15" customHeight="1">
      <c r="A28" s="24" t="s">
        <v>480</v>
      </c>
      <c r="B28" s="396">
        <v>11.2</v>
      </c>
      <c r="C28" s="396">
        <v>11.471</v>
      </c>
      <c r="D28" s="396">
        <v>10.642857142857142</v>
      </c>
      <c r="E28" s="75">
        <v>2</v>
      </c>
      <c r="F28" s="75">
        <v>2</v>
      </c>
      <c r="G28" s="75">
        <v>3</v>
      </c>
      <c r="H28" s="75">
        <v>4</v>
      </c>
      <c r="I28" s="75">
        <v>5</v>
      </c>
      <c r="J28" s="75">
        <v>3</v>
      </c>
      <c r="K28" s="75">
        <v>4</v>
      </c>
      <c r="L28" s="75">
        <v>3</v>
      </c>
      <c r="M28" s="75">
        <v>2</v>
      </c>
      <c r="N28" s="75">
        <v>5</v>
      </c>
      <c r="O28" s="75">
        <v>10</v>
      </c>
      <c r="P28" s="75">
        <v>6</v>
      </c>
      <c r="Q28" s="196"/>
    </row>
    <row r="29" spans="1:17" ht="15" customHeight="1">
      <c r="A29" s="24" t="s">
        <v>481</v>
      </c>
      <c r="B29" s="396">
        <v>9.294117647058824</v>
      </c>
      <c r="C29" s="396">
        <v>7.333</v>
      </c>
      <c r="D29" s="396">
        <v>8.555555555555555</v>
      </c>
      <c r="E29" s="75">
        <v>4</v>
      </c>
      <c r="F29" s="75">
        <v>10</v>
      </c>
      <c r="G29" s="75">
        <v>7</v>
      </c>
      <c r="H29" s="75">
        <v>5</v>
      </c>
      <c r="I29" s="75">
        <v>8</v>
      </c>
      <c r="J29" s="75">
        <v>10</v>
      </c>
      <c r="K29" s="75">
        <v>4</v>
      </c>
      <c r="L29" s="75">
        <v>1</v>
      </c>
      <c r="M29" s="75">
        <v>4</v>
      </c>
      <c r="N29" s="75">
        <v>4</v>
      </c>
      <c r="O29" s="75">
        <v>6</v>
      </c>
      <c r="P29" s="75">
        <v>6</v>
      </c>
      <c r="Q29" s="196"/>
    </row>
    <row r="30" spans="1:17" ht="15" customHeight="1">
      <c r="A30" s="24" t="s">
        <v>482</v>
      </c>
      <c r="B30" s="396">
        <v>6.263888888888889</v>
      </c>
      <c r="C30" s="396">
        <v>5.791</v>
      </c>
      <c r="D30" s="396">
        <v>5.1506849315068495</v>
      </c>
      <c r="E30" s="75">
        <v>33</v>
      </c>
      <c r="F30" s="75">
        <v>29</v>
      </c>
      <c r="G30" s="75">
        <v>38</v>
      </c>
      <c r="H30" s="75">
        <v>18</v>
      </c>
      <c r="I30" s="75">
        <v>22</v>
      </c>
      <c r="J30" s="75">
        <v>19</v>
      </c>
      <c r="K30" s="75">
        <v>10</v>
      </c>
      <c r="L30" s="75">
        <v>7</v>
      </c>
      <c r="M30" s="75">
        <v>8</v>
      </c>
      <c r="N30" s="75">
        <v>11</v>
      </c>
      <c r="O30" s="75">
        <v>16</v>
      </c>
      <c r="P30" s="75">
        <v>8</v>
      </c>
      <c r="Q30" s="196"/>
    </row>
    <row r="31" spans="1:17" s="4" customFormat="1" ht="19.5" customHeight="1">
      <c r="A31" s="22" t="s">
        <v>533</v>
      </c>
      <c r="B31" s="381">
        <v>8.738562091503267</v>
      </c>
      <c r="C31" s="381">
        <v>8.397</v>
      </c>
      <c r="D31" s="381">
        <v>8.158536585365853</v>
      </c>
      <c r="E31" s="84">
        <v>45</v>
      </c>
      <c r="F31" s="84">
        <v>46</v>
      </c>
      <c r="G31" s="84">
        <v>54</v>
      </c>
      <c r="H31" s="84">
        <v>42</v>
      </c>
      <c r="I31" s="84">
        <v>56</v>
      </c>
      <c r="J31" s="84">
        <v>52</v>
      </c>
      <c r="K31" s="84">
        <v>28</v>
      </c>
      <c r="L31" s="84">
        <v>13</v>
      </c>
      <c r="M31" s="84">
        <v>16</v>
      </c>
      <c r="N31" s="84">
        <v>38</v>
      </c>
      <c r="O31" s="84">
        <v>54</v>
      </c>
      <c r="P31" s="84">
        <v>42</v>
      </c>
      <c r="Q31" s="196"/>
    </row>
    <row r="32" ht="11.25">
      <c r="A32" s="1" t="s">
        <v>58</v>
      </c>
    </row>
    <row r="34" spans="2:16" ht="11.25">
      <c r="B34" s="269"/>
      <c r="C34" s="269"/>
      <c r="D34" s="269"/>
      <c r="E34" s="269"/>
      <c r="F34" s="269"/>
      <c r="G34" s="269"/>
      <c r="H34" s="269"/>
      <c r="I34" s="269"/>
      <c r="J34" s="269"/>
      <c r="K34" s="269"/>
      <c r="L34" s="269"/>
      <c r="M34" s="269"/>
      <c r="N34" s="269"/>
      <c r="O34" s="269"/>
      <c r="P34" s="269"/>
    </row>
    <row r="35" spans="1:10" ht="11.25">
      <c r="A35" s="162"/>
      <c r="B35" s="5"/>
      <c r="C35" s="5"/>
      <c r="D35" s="5"/>
      <c r="E35" s="5"/>
      <c r="F35" s="5"/>
      <c r="G35" s="5"/>
      <c r="H35" s="5"/>
      <c r="I35" s="5"/>
      <c r="J35" s="5"/>
    </row>
    <row r="36" spans="1:10" ht="11.25">
      <c r="A36" s="162"/>
      <c r="B36" s="5"/>
      <c r="C36" s="5"/>
      <c r="D36" s="5"/>
      <c r="E36" s="5"/>
      <c r="F36" s="5"/>
      <c r="G36" s="5"/>
      <c r="H36" s="5"/>
      <c r="I36" s="5"/>
      <c r="J36" s="5"/>
    </row>
    <row r="37" spans="1:10" ht="11.25">
      <c r="A37" s="162"/>
      <c r="B37" s="5"/>
      <c r="C37" s="5"/>
      <c r="D37" s="5"/>
      <c r="E37" s="5"/>
      <c r="F37" s="5"/>
      <c r="G37" s="5"/>
      <c r="H37" s="5"/>
      <c r="I37" s="5"/>
      <c r="J37" s="5"/>
    </row>
    <row r="38" spans="1:10" ht="11.25">
      <c r="A38" s="162"/>
      <c r="B38" s="5"/>
      <c r="C38" s="5"/>
      <c r="D38" s="5"/>
      <c r="E38" s="5"/>
      <c r="F38" s="5"/>
      <c r="G38" s="5"/>
      <c r="H38" s="5"/>
      <c r="I38" s="5"/>
      <c r="J38" s="5"/>
    </row>
    <row r="39" spans="2:10" ht="11.25">
      <c r="B39" s="5"/>
      <c r="C39" s="5"/>
      <c r="D39" s="5"/>
      <c r="E39" s="5"/>
      <c r="F39" s="5"/>
      <c r="G39" s="5"/>
      <c r="H39" s="5"/>
      <c r="I39" s="5"/>
      <c r="J39" s="5"/>
    </row>
    <row r="40" spans="2:10" ht="11.25">
      <c r="B40" s="5"/>
      <c r="C40" s="5"/>
      <c r="D40" s="5"/>
      <c r="E40" s="5"/>
      <c r="F40" s="5"/>
      <c r="G40" s="5"/>
      <c r="H40" s="5"/>
      <c r="I40" s="5"/>
      <c r="J40" s="5"/>
    </row>
    <row r="41" spans="2:10" ht="11.25">
      <c r="B41" s="5"/>
      <c r="C41" s="5"/>
      <c r="D41" s="5"/>
      <c r="E41" s="5"/>
      <c r="F41" s="5"/>
      <c r="G41" s="5"/>
      <c r="H41" s="5"/>
      <c r="I41" s="5"/>
      <c r="J41" s="5"/>
    </row>
    <row r="42" spans="2:10" ht="11.25">
      <c r="B42" s="5"/>
      <c r="C42" s="5"/>
      <c r="D42" s="5"/>
      <c r="E42" s="5"/>
      <c r="F42" s="5"/>
      <c r="G42" s="5"/>
      <c r="H42" s="5"/>
      <c r="I42" s="5"/>
      <c r="J42" s="5"/>
    </row>
    <row r="43" spans="2:10" ht="11.25">
      <c r="B43" s="5"/>
      <c r="C43" s="5"/>
      <c r="D43" s="5"/>
      <c r="E43" s="5"/>
      <c r="F43" s="5"/>
      <c r="G43" s="5"/>
      <c r="H43" s="5"/>
      <c r="I43" s="5"/>
      <c r="J43" s="5"/>
    </row>
    <row r="44" spans="2:10" ht="11.25">
      <c r="B44" s="5"/>
      <c r="C44" s="5"/>
      <c r="D44" s="5"/>
      <c r="E44" s="5"/>
      <c r="F44" s="5"/>
      <c r="G44" s="5"/>
      <c r="H44" s="5"/>
      <c r="I44" s="5"/>
      <c r="J44" s="5"/>
    </row>
    <row r="45" spans="2:10" ht="11.25">
      <c r="B45" s="5"/>
      <c r="C45" s="5"/>
      <c r="D45" s="5"/>
      <c r="E45" s="5"/>
      <c r="F45" s="5"/>
      <c r="G45" s="5"/>
      <c r="H45" s="5"/>
      <c r="I45" s="5"/>
      <c r="J45" s="5"/>
    </row>
    <row r="46" spans="2:10" ht="11.25">
      <c r="B46" s="5"/>
      <c r="C46" s="5"/>
      <c r="D46" s="5"/>
      <c r="E46" s="5"/>
      <c r="F46" s="5"/>
      <c r="G46" s="5"/>
      <c r="H46" s="5"/>
      <c r="I46" s="5"/>
      <c r="J46" s="5"/>
    </row>
    <row r="47" spans="2:10" ht="11.25">
      <c r="B47" s="5"/>
      <c r="C47" s="5"/>
      <c r="D47" s="5"/>
      <c r="E47" s="5"/>
      <c r="F47" s="5"/>
      <c r="G47" s="5"/>
      <c r="H47" s="5"/>
      <c r="I47" s="5"/>
      <c r="J47" s="5"/>
    </row>
    <row r="48" spans="2:10" ht="11.25">
      <c r="B48" s="5"/>
      <c r="C48" s="5"/>
      <c r="D48" s="5"/>
      <c r="E48" s="5"/>
      <c r="F48" s="5"/>
      <c r="G48" s="5"/>
      <c r="H48" s="5"/>
      <c r="I48" s="5"/>
      <c r="J48" s="5"/>
    </row>
    <row r="49" spans="2:10" ht="11.25">
      <c r="B49" s="5"/>
      <c r="C49" s="5"/>
      <c r="D49" s="5"/>
      <c r="E49" s="5"/>
      <c r="F49" s="5"/>
      <c r="G49" s="5"/>
      <c r="H49" s="5"/>
      <c r="I49" s="5"/>
      <c r="J49" s="5"/>
    </row>
    <row r="50" spans="2:10" ht="11.25">
      <c r="B50" s="5"/>
      <c r="C50" s="5"/>
      <c r="D50" s="5"/>
      <c r="E50" s="5"/>
      <c r="F50" s="5"/>
      <c r="G50" s="5"/>
      <c r="H50" s="5"/>
      <c r="I50" s="5"/>
      <c r="J50" s="5"/>
    </row>
    <row r="51" spans="2:10" ht="11.25">
      <c r="B51" s="5"/>
      <c r="C51" s="5"/>
      <c r="D51" s="5"/>
      <c r="E51" s="5"/>
      <c r="F51" s="5"/>
      <c r="G51" s="5"/>
      <c r="H51" s="5"/>
      <c r="I51" s="5"/>
      <c r="J51" s="5"/>
    </row>
    <row r="52" spans="2:10" ht="11.25">
      <c r="B52" s="5"/>
      <c r="C52" s="5"/>
      <c r="D52" s="5"/>
      <c r="E52" s="5"/>
      <c r="F52" s="5"/>
      <c r="G52" s="5"/>
      <c r="H52" s="5"/>
      <c r="I52" s="5"/>
      <c r="J52" s="5"/>
    </row>
    <row r="53" spans="2:10" ht="11.25">
      <c r="B53" s="5"/>
      <c r="C53" s="5"/>
      <c r="D53" s="5"/>
      <c r="E53" s="5"/>
      <c r="F53" s="5"/>
      <c r="G53" s="5"/>
      <c r="H53" s="5"/>
      <c r="I53" s="5"/>
      <c r="J53" s="5"/>
    </row>
    <row r="54" spans="2:10" ht="11.25">
      <c r="B54" s="5"/>
      <c r="C54" s="5"/>
      <c r="D54" s="5"/>
      <c r="E54" s="5"/>
      <c r="F54" s="5"/>
      <c r="G54" s="5"/>
      <c r="H54" s="5"/>
      <c r="I54" s="5"/>
      <c r="J54" s="5"/>
    </row>
    <row r="55" spans="2:10" ht="11.25">
      <c r="B55" s="5"/>
      <c r="C55" s="5"/>
      <c r="D55" s="5"/>
      <c r="E55" s="5"/>
      <c r="F55" s="5"/>
      <c r="G55" s="5"/>
      <c r="H55" s="5"/>
      <c r="I55" s="5"/>
      <c r="J55" s="5"/>
    </row>
    <row r="56" spans="2:10" ht="11.25">
      <c r="B56" s="5"/>
      <c r="C56" s="5"/>
      <c r="D56" s="5"/>
      <c r="E56" s="5"/>
      <c r="F56" s="5"/>
      <c r="G56" s="5"/>
      <c r="H56" s="5"/>
      <c r="I56" s="5"/>
      <c r="J56" s="5"/>
    </row>
    <row r="57" spans="2:10" ht="11.25">
      <c r="B57" s="5"/>
      <c r="C57" s="5"/>
      <c r="D57" s="5"/>
      <c r="E57" s="5"/>
      <c r="F57" s="5"/>
      <c r="G57" s="5"/>
      <c r="H57" s="5"/>
      <c r="I57" s="5"/>
      <c r="J57" s="5"/>
    </row>
    <row r="58" spans="2:10" ht="11.25">
      <c r="B58" s="5"/>
      <c r="C58" s="5"/>
      <c r="D58" s="5"/>
      <c r="E58" s="5"/>
      <c r="F58" s="5"/>
      <c r="G58" s="5"/>
      <c r="H58" s="5"/>
      <c r="I58" s="5"/>
      <c r="J58" s="5"/>
    </row>
  </sheetData>
  <mergeCells count="9">
    <mergeCell ref="A2:G2"/>
    <mergeCell ref="A3:H3"/>
    <mergeCell ref="A5:A6"/>
    <mergeCell ref="B5:D6"/>
    <mergeCell ref="E5:P5"/>
    <mergeCell ref="N6:P6"/>
    <mergeCell ref="E6:G6"/>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4.xml><?xml version="1.0" encoding="utf-8"?>
<worksheet xmlns="http://schemas.openxmlformats.org/spreadsheetml/2006/main" xmlns:r="http://schemas.openxmlformats.org/officeDocument/2006/relationships">
  <sheetPr codeName="Hoja33"/>
  <dimension ref="A2:Q39"/>
  <sheetViews>
    <sheetView showGridLines="0" workbookViewId="0" topLeftCell="A1">
      <selection activeCell="A1" sqref="A1"/>
    </sheetView>
  </sheetViews>
  <sheetFormatPr defaultColWidth="11.421875" defaultRowHeight="12.75"/>
  <cols>
    <col min="1" max="1" width="60.7109375" style="1" customWidth="1"/>
    <col min="2" max="3" width="6.421875" style="1" customWidth="1"/>
    <col min="4" max="12" width="6.421875" style="39" customWidth="1"/>
    <col min="13" max="15" width="6.421875" style="8" customWidth="1"/>
    <col min="16" max="16" width="6.421875" style="39" customWidth="1"/>
    <col min="17" max="17" width="11.57421875" style="36" customWidth="1"/>
    <col min="18" max="16384" width="11.57421875" style="1" customWidth="1"/>
  </cols>
  <sheetData>
    <row r="1" ht="18.75" customHeight="1"/>
    <row r="2" spans="1:12" s="10" customFormat="1" ht="12.75" customHeight="1">
      <c r="A2" s="505"/>
      <c r="B2" s="505"/>
      <c r="C2" s="505"/>
      <c r="D2" s="505"/>
      <c r="E2" s="505"/>
      <c r="F2" s="505"/>
      <c r="G2" s="505"/>
      <c r="H2" s="505"/>
      <c r="I2" s="505"/>
      <c r="J2" s="505"/>
      <c r="K2" s="505"/>
      <c r="L2" s="248"/>
    </row>
    <row r="3" spans="1:16" s="10" customFormat="1" ht="16.5" customHeight="1">
      <c r="A3" s="506" t="s">
        <v>430</v>
      </c>
      <c r="B3" s="506"/>
      <c r="C3" s="506"/>
      <c r="D3" s="506"/>
      <c r="E3" s="506"/>
      <c r="F3" s="506"/>
      <c r="G3" s="506"/>
      <c r="H3" s="506"/>
      <c r="I3" s="507"/>
      <c r="J3" s="507"/>
      <c r="K3" s="507"/>
      <c r="L3" s="12"/>
      <c r="M3" s="12"/>
      <c r="N3" s="12"/>
      <c r="O3" s="12"/>
      <c r="P3" s="13" t="s">
        <v>431</v>
      </c>
    </row>
    <row r="4" ht="15" customHeight="1"/>
    <row r="5" spans="1:16" s="25" customFormat="1" ht="17.25" customHeight="1">
      <c r="A5" s="35"/>
      <c r="B5" s="484" t="s">
        <v>434</v>
      </c>
      <c r="C5" s="484"/>
      <c r="D5" s="484"/>
      <c r="E5" s="270"/>
      <c r="F5" s="465" t="s">
        <v>504</v>
      </c>
      <c r="G5" s="465"/>
      <c r="H5" s="465"/>
      <c r="I5" s="465"/>
      <c r="J5" s="465"/>
      <c r="K5" s="465"/>
      <c r="L5" s="465"/>
      <c r="M5" s="465"/>
      <c r="N5" s="465"/>
      <c r="O5" s="465"/>
      <c r="P5" s="465"/>
    </row>
    <row r="6" spans="1:16" s="25" customFormat="1" ht="36" customHeight="1">
      <c r="A6" s="35"/>
      <c r="B6" s="504"/>
      <c r="C6" s="504"/>
      <c r="D6" s="504"/>
      <c r="E6" s="271"/>
      <c r="F6" s="466"/>
      <c r="G6" s="466"/>
      <c r="H6" s="466"/>
      <c r="I6" s="466"/>
      <c r="J6" s="466"/>
      <c r="K6" s="466"/>
      <c r="L6" s="466"/>
      <c r="M6" s="466"/>
      <c r="N6" s="466"/>
      <c r="O6" s="466"/>
      <c r="P6" s="466"/>
    </row>
    <row r="7" spans="1:16" s="25" customFormat="1" ht="18" customHeight="1">
      <c r="A7" s="35"/>
      <c r="B7" s="538" t="s">
        <v>135</v>
      </c>
      <c r="C7" s="538"/>
      <c r="D7" s="538"/>
      <c r="E7" s="538" t="s">
        <v>53</v>
      </c>
      <c r="F7" s="538"/>
      <c r="G7" s="538"/>
      <c r="H7" s="538" t="s">
        <v>520</v>
      </c>
      <c r="I7" s="538"/>
      <c r="J7" s="538"/>
      <c r="K7" s="538" t="s">
        <v>521</v>
      </c>
      <c r="L7" s="538"/>
      <c r="M7" s="538"/>
      <c r="N7" s="538" t="s">
        <v>54</v>
      </c>
      <c r="O7" s="538"/>
      <c r="P7" s="538"/>
    </row>
    <row r="8" spans="1:16" s="25" customFormat="1" ht="15" customHeight="1">
      <c r="A8" s="28"/>
      <c r="B8" s="18">
        <v>2010</v>
      </c>
      <c r="C8" s="18">
        <v>2009</v>
      </c>
      <c r="D8" s="18">
        <v>2008</v>
      </c>
      <c r="E8" s="18">
        <v>2010</v>
      </c>
      <c r="F8" s="18">
        <v>2009</v>
      </c>
      <c r="G8" s="18">
        <v>2008</v>
      </c>
      <c r="H8" s="18">
        <v>2010</v>
      </c>
      <c r="I8" s="18">
        <v>2009</v>
      </c>
      <c r="J8" s="18">
        <v>2008</v>
      </c>
      <c r="K8" s="18">
        <v>2010</v>
      </c>
      <c r="L8" s="18">
        <v>2009</v>
      </c>
      <c r="M8" s="18">
        <v>2008</v>
      </c>
      <c r="N8" s="18">
        <v>2010</v>
      </c>
      <c r="O8" s="18">
        <v>2009</v>
      </c>
      <c r="P8" s="18">
        <v>2008</v>
      </c>
    </row>
    <row r="9" spans="1:17" s="4" customFormat="1" ht="19.5" customHeight="1">
      <c r="A9" s="19" t="s">
        <v>468</v>
      </c>
      <c r="B9" s="371">
        <v>5.595744680851064</v>
      </c>
      <c r="C9" s="371">
        <v>5.630434782608695</v>
      </c>
      <c r="D9" s="371">
        <v>5.667</v>
      </c>
      <c r="E9" s="376">
        <v>7</v>
      </c>
      <c r="F9" s="376">
        <v>6</v>
      </c>
      <c r="G9" s="376">
        <v>10</v>
      </c>
      <c r="H9" s="376">
        <v>24</v>
      </c>
      <c r="I9" s="376">
        <v>25</v>
      </c>
      <c r="J9" s="376">
        <v>27</v>
      </c>
      <c r="K9" s="376">
        <v>16</v>
      </c>
      <c r="L9" s="376">
        <v>15</v>
      </c>
      <c r="M9" s="376">
        <v>16</v>
      </c>
      <c r="N9" s="376">
        <v>0</v>
      </c>
      <c r="O9" s="376">
        <v>0</v>
      </c>
      <c r="P9" s="376">
        <v>1</v>
      </c>
      <c r="Q9" s="196"/>
    </row>
    <row r="10" spans="1:17" s="5" customFormat="1" ht="15" customHeight="1">
      <c r="A10" s="20" t="s">
        <v>469</v>
      </c>
      <c r="B10" s="66">
        <v>5.25</v>
      </c>
      <c r="C10" s="66">
        <v>5.222222222222222</v>
      </c>
      <c r="D10" s="66">
        <v>6</v>
      </c>
      <c r="E10" s="75">
        <v>2</v>
      </c>
      <c r="F10" s="75">
        <v>2</v>
      </c>
      <c r="G10" s="75">
        <v>2</v>
      </c>
      <c r="H10" s="75">
        <v>4</v>
      </c>
      <c r="I10" s="75">
        <v>5</v>
      </c>
      <c r="J10" s="75">
        <v>6</v>
      </c>
      <c r="K10" s="75">
        <v>2</v>
      </c>
      <c r="L10" s="75">
        <v>2</v>
      </c>
      <c r="M10" s="75">
        <v>2</v>
      </c>
      <c r="N10" s="75">
        <v>0</v>
      </c>
      <c r="O10" s="75">
        <v>0</v>
      </c>
      <c r="P10" s="75">
        <v>1</v>
      </c>
      <c r="Q10" s="196"/>
    </row>
    <row r="11" spans="1:17" s="5" customFormat="1" ht="15" customHeight="1">
      <c r="A11" s="20" t="s">
        <v>526</v>
      </c>
      <c r="B11" s="66">
        <v>5.75</v>
      </c>
      <c r="C11" s="66">
        <v>4.75</v>
      </c>
      <c r="D11" s="66">
        <v>4.667</v>
      </c>
      <c r="E11" s="75">
        <v>0</v>
      </c>
      <c r="F11" s="75">
        <v>1</v>
      </c>
      <c r="G11" s="75">
        <v>1</v>
      </c>
      <c r="H11" s="75">
        <v>3</v>
      </c>
      <c r="I11" s="75">
        <v>3</v>
      </c>
      <c r="J11" s="75">
        <v>2</v>
      </c>
      <c r="K11" s="75">
        <v>1</v>
      </c>
      <c r="L11" s="75">
        <v>0</v>
      </c>
      <c r="M11" s="75">
        <v>0</v>
      </c>
      <c r="N11" s="75">
        <v>0</v>
      </c>
      <c r="O11" s="75">
        <v>0</v>
      </c>
      <c r="P11" s="75">
        <v>0</v>
      </c>
      <c r="Q11" s="196"/>
    </row>
    <row r="12" spans="1:17" s="5" customFormat="1" ht="15" customHeight="1">
      <c r="A12" s="20" t="s">
        <v>527</v>
      </c>
      <c r="B12" s="66">
        <v>6.142857142857143</v>
      </c>
      <c r="C12" s="66">
        <v>6.285714285714286</v>
      </c>
      <c r="D12" s="66">
        <v>6.714</v>
      </c>
      <c r="E12" s="75">
        <v>0</v>
      </c>
      <c r="F12" s="75">
        <v>0</v>
      </c>
      <c r="G12" s="75">
        <v>0</v>
      </c>
      <c r="H12" s="75">
        <v>3</v>
      </c>
      <c r="I12" s="75">
        <v>3</v>
      </c>
      <c r="J12" s="75">
        <v>2</v>
      </c>
      <c r="K12" s="75">
        <v>4</v>
      </c>
      <c r="L12" s="75">
        <v>4</v>
      </c>
      <c r="M12" s="75">
        <v>5</v>
      </c>
      <c r="N12" s="75">
        <v>0</v>
      </c>
      <c r="O12" s="75">
        <v>0</v>
      </c>
      <c r="P12" s="75">
        <v>0</v>
      </c>
      <c r="Q12" s="196"/>
    </row>
    <row r="13" spans="1:17" s="5" customFormat="1" ht="15" customHeight="1">
      <c r="A13" s="20" t="s">
        <v>470</v>
      </c>
      <c r="B13" s="66">
        <v>4.5</v>
      </c>
      <c r="C13" s="66">
        <v>4.5</v>
      </c>
      <c r="D13" s="66">
        <v>5</v>
      </c>
      <c r="E13" s="75">
        <v>0</v>
      </c>
      <c r="F13" s="75">
        <v>0</v>
      </c>
      <c r="G13" s="75">
        <v>0</v>
      </c>
      <c r="H13" s="75">
        <v>2</v>
      </c>
      <c r="I13" s="75">
        <v>2</v>
      </c>
      <c r="J13" s="75">
        <v>2</v>
      </c>
      <c r="K13" s="75">
        <v>0</v>
      </c>
      <c r="L13" s="75">
        <v>0</v>
      </c>
      <c r="M13" s="75">
        <v>0</v>
      </c>
      <c r="N13" s="75">
        <v>0</v>
      </c>
      <c r="O13" s="75">
        <v>0</v>
      </c>
      <c r="P13" s="75">
        <v>0</v>
      </c>
      <c r="Q13" s="196"/>
    </row>
    <row r="14" spans="1:17" s="5" customFormat="1" ht="15" customHeight="1">
      <c r="A14" s="20" t="s">
        <v>528</v>
      </c>
      <c r="B14" s="66">
        <v>5</v>
      </c>
      <c r="C14" s="66">
        <v>5.333333333333333</v>
      </c>
      <c r="D14" s="66">
        <v>5.25</v>
      </c>
      <c r="E14" s="75">
        <v>1</v>
      </c>
      <c r="F14" s="75">
        <v>1</v>
      </c>
      <c r="G14" s="75">
        <v>1</v>
      </c>
      <c r="H14" s="75">
        <v>1</v>
      </c>
      <c r="I14" s="75">
        <v>1</v>
      </c>
      <c r="J14" s="75">
        <v>3</v>
      </c>
      <c r="K14" s="75">
        <v>1</v>
      </c>
      <c r="L14" s="75">
        <v>1</v>
      </c>
      <c r="M14" s="75">
        <v>0</v>
      </c>
      <c r="N14" s="75">
        <v>0</v>
      </c>
      <c r="O14" s="75">
        <v>0</v>
      </c>
      <c r="P14" s="75">
        <v>0</v>
      </c>
      <c r="Q14" s="196"/>
    </row>
    <row r="15" spans="1:17" s="5" customFormat="1" ht="15" customHeight="1">
      <c r="A15" s="20" t="s">
        <v>471</v>
      </c>
      <c r="B15" s="66">
        <v>4</v>
      </c>
      <c r="C15" s="66">
        <v>4.5</v>
      </c>
      <c r="D15" s="66">
        <v>3.4</v>
      </c>
      <c r="E15" s="75">
        <v>1</v>
      </c>
      <c r="F15" s="75">
        <v>0</v>
      </c>
      <c r="G15" s="75">
        <v>3</v>
      </c>
      <c r="H15" s="75">
        <v>1</v>
      </c>
      <c r="I15" s="75">
        <v>2</v>
      </c>
      <c r="J15" s="75">
        <v>2</v>
      </c>
      <c r="K15" s="75">
        <v>0</v>
      </c>
      <c r="L15" s="75">
        <v>0</v>
      </c>
      <c r="M15" s="75">
        <v>0</v>
      </c>
      <c r="N15" s="75">
        <v>0</v>
      </c>
      <c r="O15" s="75">
        <v>0</v>
      </c>
      <c r="P15" s="75">
        <v>0</v>
      </c>
      <c r="Q15" s="196"/>
    </row>
    <row r="16" spans="1:17" s="5" customFormat="1" ht="15" customHeight="1">
      <c r="A16" s="20" t="s">
        <v>529</v>
      </c>
      <c r="B16" s="66">
        <v>4.666666666666667</v>
      </c>
      <c r="C16" s="66">
        <v>5.4</v>
      </c>
      <c r="D16" s="66">
        <v>5.8</v>
      </c>
      <c r="E16" s="75">
        <v>2</v>
      </c>
      <c r="F16" s="75">
        <v>0</v>
      </c>
      <c r="G16" s="75">
        <v>0</v>
      </c>
      <c r="H16" s="75">
        <v>3</v>
      </c>
      <c r="I16" s="75">
        <v>4</v>
      </c>
      <c r="J16" s="75">
        <v>4</v>
      </c>
      <c r="K16" s="75">
        <v>1</v>
      </c>
      <c r="L16" s="75">
        <v>1</v>
      </c>
      <c r="M16" s="75">
        <v>1</v>
      </c>
      <c r="N16" s="75">
        <v>0</v>
      </c>
      <c r="O16" s="75">
        <v>0</v>
      </c>
      <c r="P16" s="75">
        <v>0</v>
      </c>
      <c r="Q16" s="196"/>
    </row>
    <row r="17" spans="1:17" s="5" customFormat="1" ht="15" customHeight="1">
      <c r="A17" s="20" t="s">
        <v>472</v>
      </c>
      <c r="B17" s="66">
        <v>6.125</v>
      </c>
      <c r="C17" s="66">
        <v>6.285714285714286</v>
      </c>
      <c r="D17" s="66">
        <v>6.286</v>
      </c>
      <c r="E17" s="75">
        <v>1</v>
      </c>
      <c r="F17" s="75">
        <v>1</v>
      </c>
      <c r="G17" s="75">
        <v>1</v>
      </c>
      <c r="H17" s="75">
        <v>3</v>
      </c>
      <c r="I17" s="75">
        <v>2</v>
      </c>
      <c r="J17" s="75">
        <v>1</v>
      </c>
      <c r="K17" s="75">
        <v>4</v>
      </c>
      <c r="L17" s="75">
        <v>4</v>
      </c>
      <c r="M17" s="75">
        <v>5</v>
      </c>
      <c r="N17" s="75">
        <v>0</v>
      </c>
      <c r="O17" s="75">
        <v>0</v>
      </c>
      <c r="P17" s="75">
        <v>0</v>
      </c>
      <c r="Q17" s="196"/>
    </row>
    <row r="18" spans="1:17" s="5" customFormat="1" ht="15" customHeight="1">
      <c r="A18" s="20" t="s">
        <v>473</v>
      </c>
      <c r="B18" s="66">
        <v>7.666666666666667</v>
      </c>
      <c r="C18" s="66">
        <v>7.666666666666667</v>
      </c>
      <c r="D18" s="66">
        <v>6.8</v>
      </c>
      <c r="E18" s="75">
        <v>0</v>
      </c>
      <c r="F18" s="75">
        <v>0</v>
      </c>
      <c r="G18" s="75">
        <v>0</v>
      </c>
      <c r="H18" s="75">
        <v>1</v>
      </c>
      <c r="I18" s="75">
        <v>1</v>
      </c>
      <c r="J18" s="75">
        <v>3</v>
      </c>
      <c r="K18" s="75">
        <v>2</v>
      </c>
      <c r="L18" s="75">
        <v>2</v>
      </c>
      <c r="M18" s="75">
        <v>2</v>
      </c>
      <c r="N18" s="75">
        <v>0</v>
      </c>
      <c r="O18" s="75">
        <v>0</v>
      </c>
      <c r="P18" s="75">
        <v>0</v>
      </c>
      <c r="Q18" s="196"/>
    </row>
    <row r="19" spans="1:17" s="5" customFormat="1" ht="15" customHeight="1">
      <c r="A19" s="20" t="s">
        <v>530</v>
      </c>
      <c r="B19" s="66">
        <v>5.75</v>
      </c>
      <c r="C19" s="66">
        <v>5.25</v>
      </c>
      <c r="D19" s="66">
        <v>4.6</v>
      </c>
      <c r="E19" s="75">
        <v>0</v>
      </c>
      <c r="F19" s="75">
        <v>1</v>
      </c>
      <c r="G19" s="75">
        <v>2</v>
      </c>
      <c r="H19" s="75">
        <v>3</v>
      </c>
      <c r="I19" s="75">
        <v>2</v>
      </c>
      <c r="J19" s="75">
        <v>2</v>
      </c>
      <c r="K19" s="75">
        <v>1</v>
      </c>
      <c r="L19" s="75">
        <v>1</v>
      </c>
      <c r="M19" s="75">
        <v>1</v>
      </c>
      <c r="N19" s="75">
        <v>0</v>
      </c>
      <c r="O19" s="75">
        <v>0</v>
      </c>
      <c r="P19" s="75">
        <v>0</v>
      </c>
      <c r="Q19" s="196"/>
    </row>
    <row r="20" spans="1:17" s="4" customFormat="1" ht="19.5" customHeight="1">
      <c r="A20" s="21" t="s">
        <v>474</v>
      </c>
      <c r="B20" s="68">
        <v>5.769230769230769</v>
      </c>
      <c r="C20" s="68">
        <v>5.928571428571429</v>
      </c>
      <c r="D20" s="68">
        <v>6.333</v>
      </c>
      <c r="E20" s="67">
        <v>2</v>
      </c>
      <c r="F20" s="67">
        <v>2</v>
      </c>
      <c r="G20" s="67">
        <v>2</v>
      </c>
      <c r="H20" s="67">
        <v>7</v>
      </c>
      <c r="I20" s="67">
        <v>7</v>
      </c>
      <c r="J20" s="67">
        <v>5</v>
      </c>
      <c r="K20" s="67">
        <v>3</v>
      </c>
      <c r="L20" s="67">
        <v>4</v>
      </c>
      <c r="M20" s="67">
        <v>3</v>
      </c>
      <c r="N20" s="67">
        <v>1</v>
      </c>
      <c r="O20" s="67">
        <v>1</v>
      </c>
      <c r="P20" s="67">
        <v>2</v>
      </c>
      <c r="Q20" s="196"/>
    </row>
    <row r="21" spans="1:17" s="5" customFormat="1" ht="15" customHeight="1">
      <c r="A21" s="20" t="s">
        <v>531</v>
      </c>
      <c r="B21" s="66">
        <v>6.5</v>
      </c>
      <c r="C21" s="66">
        <v>6.444444444444445</v>
      </c>
      <c r="D21" s="66">
        <v>6.444</v>
      </c>
      <c r="E21" s="75">
        <v>1</v>
      </c>
      <c r="F21" s="75">
        <v>1</v>
      </c>
      <c r="G21" s="75">
        <v>1</v>
      </c>
      <c r="H21" s="75">
        <v>4</v>
      </c>
      <c r="I21" s="75">
        <v>4</v>
      </c>
      <c r="J21" s="75">
        <v>4</v>
      </c>
      <c r="K21" s="75">
        <v>2</v>
      </c>
      <c r="L21" s="75">
        <v>3</v>
      </c>
      <c r="M21" s="75">
        <v>3</v>
      </c>
      <c r="N21" s="75">
        <v>1</v>
      </c>
      <c r="O21" s="75">
        <v>1</v>
      </c>
      <c r="P21" s="75">
        <v>1</v>
      </c>
      <c r="Q21" s="196"/>
    </row>
    <row r="22" spans="1:17" s="5" customFormat="1" ht="15" customHeight="1">
      <c r="A22" s="20" t="s">
        <v>475</v>
      </c>
      <c r="B22" s="66">
        <v>7</v>
      </c>
      <c r="C22" s="66">
        <v>9</v>
      </c>
      <c r="D22" s="66">
        <v>10</v>
      </c>
      <c r="E22" s="75">
        <v>0</v>
      </c>
      <c r="F22" s="75">
        <v>0</v>
      </c>
      <c r="G22" s="75">
        <v>0</v>
      </c>
      <c r="H22" s="75">
        <v>0</v>
      </c>
      <c r="I22" s="75">
        <v>0</v>
      </c>
      <c r="J22" s="75">
        <v>0</v>
      </c>
      <c r="K22" s="75">
        <v>1</v>
      </c>
      <c r="L22" s="75">
        <v>1</v>
      </c>
      <c r="M22" s="75">
        <v>0</v>
      </c>
      <c r="N22" s="75">
        <v>0</v>
      </c>
      <c r="O22" s="75">
        <v>0</v>
      </c>
      <c r="P22" s="75">
        <v>1</v>
      </c>
      <c r="Q22" s="196"/>
    </row>
    <row r="23" spans="1:17" s="5" customFormat="1" ht="15" customHeight="1">
      <c r="A23" s="20" t="s">
        <v>532</v>
      </c>
      <c r="B23" s="66">
        <v>4</v>
      </c>
      <c r="C23" s="66">
        <v>4</v>
      </c>
      <c r="D23" s="66">
        <v>4</v>
      </c>
      <c r="E23" s="75">
        <v>1</v>
      </c>
      <c r="F23" s="75">
        <v>1</v>
      </c>
      <c r="G23" s="75">
        <v>1</v>
      </c>
      <c r="H23" s="75">
        <v>3</v>
      </c>
      <c r="I23" s="75">
        <v>3</v>
      </c>
      <c r="J23" s="75">
        <v>1</v>
      </c>
      <c r="K23" s="75">
        <v>0</v>
      </c>
      <c r="L23" s="75">
        <v>0</v>
      </c>
      <c r="M23" s="75">
        <v>0</v>
      </c>
      <c r="N23" s="75">
        <v>0</v>
      </c>
      <c r="O23" s="75">
        <v>0</v>
      </c>
      <c r="P23" s="75">
        <v>0</v>
      </c>
      <c r="Q23" s="196"/>
    </row>
    <row r="24" spans="1:17" s="5" customFormat="1" ht="19.5" customHeight="1">
      <c r="A24" s="22" t="s">
        <v>533</v>
      </c>
      <c r="B24" s="73">
        <v>5.633333333333334</v>
      </c>
      <c r="C24" s="73">
        <v>5.7</v>
      </c>
      <c r="D24" s="73">
        <v>5.788</v>
      </c>
      <c r="E24" s="84">
        <v>9</v>
      </c>
      <c r="F24" s="84">
        <v>8</v>
      </c>
      <c r="G24" s="69">
        <v>12</v>
      </c>
      <c r="H24" s="84">
        <v>31</v>
      </c>
      <c r="I24" s="84">
        <v>32</v>
      </c>
      <c r="J24" s="69">
        <v>32</v>
      </c>
      <c r="K24" s="84">
        <v>19</v>
      </c>
      <c r="L24" s="84">
        <v>19</v>
      </c>
      <c r="M24" s="69">
        <v>19</v>
      </c>
      <c r="N24" s="84">
        <v>1</v>
      </c>
      <c r="O24" s="84">
        <v>1</v>
      </c>
      <c r="P24" s="69">
        <v>3</v>
      </c>
      <c r="Q24" s="196"/>
    </row>
    <row r="25" spans="1:17" s="5" customFormat="1" ht="19.5" customHeight="1">
      <c r="A25" s="23" t="s">
        <v>478</v>
      </c>
      <c r="B25" s="361"/>
      <c r="C25" s="361"/>
      <c r="D25" s="361"/>
      <c r="F25" s="87"/>
      <c r="G25" s="87"/>
      <c r="I25" s="75"/>
      <c r="J25" s="87"/>
      <c r="L25" s="75"/>
      <c r="M25" s="87"/>
      <c r="O25" s="75"/>
      <c r="P25" s="377"/>
      <c r="Q25" s="196"/>
    </row>
    <row r="26" spans="1:17" s="5" customFormat="1" ht="15" customHeight="1">
      <c r="A26" s="20" t="s">
        <v>534</v>
      </c>
      <c r="B26" s="66">
        <v>6.444444444444445</v>
      </c>
      <c r="C26" s="66">
        <v>6.62962962962963</v>
      </c>
      <c r="D26" s="66">
        <v>7.154</v>
      </c>
      <c r="E26" s="75">
        <v>2</v>
      </c>
      <c r="F26" s="75">
        <v>1</v>
      </c>
      <c r="G26" s="75">
        <v>1</v>
      </c>
      <c r="H26" s="75">
        <v>10</v>
      </c>
      <c r="I26" s="75">
        <v>11</v>
      </c>
      <c r="J26" s="75">
        <v>9</v>
      </c>
      <c r="K26" s="75">
        <v>14</v>
      </c>
      <c r="L26" s="75">
        <v>14</v>
      </c>
      <c r="M26" s="75">
        <v>13</v>
      </c>
      <c r="N26" s="75">
        <v>1</v>
      </c>
      <c r="O26" s="75">
        <v>1</v>
      </c>
      <c r="P26" s="75">
        <v>3</v>
      </c>
      <c r="Q26" s="196"/>
    </row>
    <row r="27" spans="1:17" s="5" customFormat="1" ht="15" customHeight="1">
      <c r="A27" s="20" t="s">
        <v>535</v>
      </c>
      <c r="B27" s="66"/>
      <c r="C27" s="66"/>
      <c r="D27" s="66"/>
      <c r="E27" s="75"/>
      <c r="F27" s="75"/>
      <c r="G27" s="75"/>
      <c r="H27" s="75"/>
      <c r="I27" s="75"/>
      <c r="J27" s="75"/>
      <c r="K27" s="75"/>
      <c r="L27" s="75"/>
      <c r="M27" s="75"/>
      <c r="N27" s="75"/>
      <c r="O27" s="75"/>
      <c r="P27" s="75"/>
      <c r="Q27" s="196"/>
    </row>
    <row r="28" spans="1:17" s="5" customFormat="1" ht="15" customHeight="1">
      <c r="A28" s="24" t="s">
        <v>479</v>
      </c>
      <c r="B28" s="66">
        <v>6</v>
      </c>
      <c r="C28" s="66">
        <v>5.833333333333333</v>
      </c>
      <c r="D28" s="66">
        <v>5.778</v>
      </c>
      <c r="E28" s="75">
        <v>1</v>
      </c>
      <c r="F28" s="75">
        <v>0</v>
      </c>
      <c r="G28" s="75">
        <v>0</v>
      </c>
      <c r="H28" s="75">
        <v>3</v>
      </c>
      <c r="I28" s="75">
        <v>5</v>
      </c>
      <c r="J28" s="75">
        <v>8</v>
      </c>
      <c r="K28" s="75">
        <v>2</v>
      </c>
      <c r="L28" s="75">
        <v>1</v>
      </c>
      <c r="M28" s="75">
        <v>1</v>
      </c>
      <c r="N28" s="75">
        <v>0</v>
      </c>
      <c r="O28" s="75">
        <v>0</v>
      </c>
      <c r="P28" s="75">
        <v>0</v>
      </c>
      <c r="Q28" s="196"/>
    </row>
    <row r="29" spans="1:17" s="5" customFormat="1" ht="15" customHeight="1">
      <c r="A29" s="24" t="s">
        <v>480</v>
      </c>
      <c r="B29" s="66">
        <v>4.2</v>
      </c>
      <c r="C29" s="66">
        <v>5</v>
      </c>
      <c r="D29" s="66">
        <v>4.714</v>
      </c>
      <c r="E29" s="75">
        <v>2</v>
      </c>
      <c r="F29" s="75">
        <v>1</v>
      </c>
      <c r="G29" s="75">
        <v>2</v>
      </c>
      <c r="H29" s="75">
        <v>3</v>
      </c>
      <c r="I29" s="75">
        <v>4</v>
      </c>
      <c r="J29" s="75">
        <v>4</v>
      </c>
      <c r="K29" s="75">
        <v>0</v>
      </c>
      <c r="L29" s="75">
        <v>2</v>
      </c>
      <c r="M29" s="75">
        <v>1</v>
      </c>
      <c r="N29" s="75">
        <v>0</v>
      </c>
      <c r="O29" s="75">
        <v>0</v>
      </c>
      <c r="P29" s="75">
        <v>0</v>
      </c>
      <c r="Q29" s="196"/>
    </row>
    <row r="30" spans="1:17" s="5" customFormat="1" ht="15" customHeight="1">
      <c r="A30" s="24" t="s">
        <v>481</v>
      </c>
      <c r="B30" s="66">
        <v>5.875</v>
      </c>
      <c r="C30" s="66">
        <v>5.222222222222222</v>
      </c>
      <c r="D30" s="66">
        <v>5.375</v>
      </c>
      <c r="E30" s="75"/>
      <c r="F30" s="75">
        <v>2</v>
      </c>
      <c r="G30" s="75">
        <v>2</v>
      </c>
      <c r="H30" s="75">
        <v>5</v>
      </c>
      <c r="I30" s="75">
        <v>5</v>
      </c>
      <c r="J30" s="75">
        <v>3</v>
      </c>
      <c r="K30" s="75">
        <v>3</v>
      </c>
      <c r="L30" s="75">
        <v>2</v>
      </c>
      <c r="M30" s="75">
        <v>3</v>
      </c>
      <c r="N30" s="75">
        <v>0</v>
      </c>
      <c r="O30" s="75">
        <v>0</v>
      </c>
      <c r="P30" s="75">
        <v>0</v>
      </c>
      <c r="Q30" s="196"/>
    </row>
    <row r="31" spans="1:17" s="5" customFormat="1" ht="15" customHeight="1">
      <c r="A31" s="24" t="s">
        <v>482</v>
      </c>
      <c r="B31" s="66">
        <v>4.285714285714286</v>
      </c>
      <c r="C31" s="66">
        <v>4.181818181818182</v>
      </c>
      <c r="D31" s="66">
        <v>4.2</v>
      </c>
      <c r="E31" s="75">
        <v>4</v>
      </c>
      <c r="F31" s="75">
        <v>4</v>
      </c>
      <c r="G31" s="75">
        <v>7</v>
      </c>
      <c r="H31" s="75">
        <v>10</v>
      </c>
      <c r="I31" s="75">
        <v>7</v>
      </c>
      <c r="J31" s="75">
        <v>8</v>
      </c>
      <c r="K31" s="75">
        <v>0</v>
      </c>
      <c r="L31" s="75">
        <v>0</v>
      </c>
      <c r="M31" s="75">
        <v>1</v>
      </c>
      <c r="N31" s="75">
        <v>0</v>
      </c>
      <c r="O31" s="75">
        <v>0</v>
      </c>
      <c r="P31" s="75">
        <v>0</v>
      </c>
      <c r="Q31" s="196"/>
    </row>
    <row r="32" spans="1:17" s="4" customFormat="1" ht="19.5" customHeight="1">
      <c r="A32" s="22" t="s">
        <v>533</v>
      </c>
      <c r="B32" s="70">
        <v>5.633333333333334</v>
      </c>
      <c r="C32" s="70">
        <v>5.7</v>
      </c>
      <c r="D32" s="70">
        <v>5.788</v>
      </c>
      <c r="E32" s="84">
        <v>9</v>
      </c>
      <c r="F32" s="84">
        <v>8</v>
      </c>
      <c r="G32" s="84">
        <v>12</v>
      </c>
      <c r="H32" s="84">
        <v>31</v>
      </c>
      <c r="I32" s="84">
        <v>32</v>
      </c>
      <c r="J32" s="84">
        <v>32</v>
      </c>
      <c r="K32" s="84">
        <v>19</v>
      </c>
      <c r="L32" s="84">
        <v>19</v>
      </c>
      <c r="M32" s="84">
        <v>19</v>
      </c>
      <c r="N32" s="84">
        <v>1</v>
      </c>
      <c r="O32" s="84">
        <v>1</v>
      </c>
      <c r="P32" s="84">
        <v>3</v>
      </c>
      <c r="Q32" s="196"/>
    </row>
    <row r="33" ht="11.25">
      <c r="A33" s="1" t="s">
        <v>58</v>
      </c>
    </row>
    <row r="35" spans="2:16" ht="11.25">
      <c r="B35" s="16"/>
      <c r="C35" s="16"/>
      <c r="D35" s="16"/>
      <c r="E35" s="16"/>
      <c r="F35" s="16"/>
      <c r="G35" s="16"/>
      <c r="H35" s="16"/>
      <c r="I35" s="16"/>
      <c r="J35" s="16"/>
      <c r="K35" s="16"/>
      <c r="L35" s="16"/>
      <c r="M35" s="16"/>
      <c r="N35" s="16"/>
      <c r="O35" s="16"/>
      <c r="P35" s="16"/>
    </row>
    <row r="36" spans="1:3" ht="11.25">
      <c r="A36" s="7"/>
      <c r="B36" s="7"/>
      <c r="C36" s="7"/>
    </row>
    <row r="37" spans="1:6" ht="11.25">
      <c r="A37" s="7"/>
      <c r="B37" s="7"/>
      <c r="C37" s="7"/>
      <c r="F37" s="272"/>
    </row>
    <row r="38" spans="1:3" ht="11.25">
      <c r="A38" s="7"/>
      <c r="B38" s="7"/>
      <c r="C38" s="7"/>
    </row>
    <row r="39" spans="1:3" ht="11.25">
      <c r="A39" s="7"/>
      <c r="B39" s="7"/>
      <c r="C39" s="7"/>
    </row>
  </sheetData>
  <mergeCells count="9">
    <mergeCell ref="A2:K2"/>
    <mergeCell ref="A3:K3"/>
    <mergeCell ref="F5:P6"/>
    <mergeCell ref="E7:G7"/>
    <mergeCell ref="B7:D7"/>
    <mergeCell ref="H7:J7"/>
    <mergeCell ref="K7:M7"/>
    <mergeCell ref="N7:P7"/>
    <mergeCell ref="B5:D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35.xml><?xml version="1.0" encoding="utf-8"?>
<worksheet xmlns="http://schemas.openxmlformats.org/spreadsheetml/2006/main" xmlns:r="http://schemas.openxmlformats.org/officeDocument/2006/relationships">
  <sheetPr codeName="Hoja34"/>
  <dimension ref="A2:T57"/>
  <sheetViews>
    <sheetView showGridLines="0" zoomScaleSheetLayoutView="100" workbookViewId="0" topLeftCell="A1">
      <selection activeCell="A1" sqref="A1"/>
    </sheetView>
  </sheetViews>
  <sheetFormatPr defaultColWidth="11.421875" defaultRowHeight="12.75"/>
  <cols>
    <col min="1" max="1" width="37.7109375" style="5" customWidth="1"/>
    <col min="2" max="4" width="7.140625" style="5" customWidth="1"/>
    <col min="5" max="7" width="7.57421875" style="5" customWidth="1"/>
    <col min="8" max="19" width="7.140625" style="5" customWidth="1"/>
    <col min="20" max="16384" width="11.57421875" style="5" customWidth="1"/>
  </cols>
  <sheetData>
    <row r="2" spans="1:11" s="47" customFormat="1" ht="12.75" customHeight="1">
      <c r="A2" s="558"/>
      <c r="B2" s="558"/>
      <c r="C2" s="558"/>
      <c r="D2" s="558"/>
      <c r="E2" s="558"/>
      <c r="F2" s="558"/>
      <c r="G2" s="558"/>
      <c r="H2" s="558"/>
      <c r="I2" s="558"/>
      <c r="J2" s="558"/>
      <c r="K2" s="558"/>
    </row>
    <row r="3" spans="1:19" s="47" customFormat="1" ht="24.75" customHeight="1">
      <c r="A3" s="506" t="s">
        <v>435</v>
      </c>
      <c r="B3" s="506"/>
      <c r="C3" s="506"/>
      <c r="D3" s="506"/>
      <c r="E3" s="506"/>
      <c r="F3" s="506"/>
      <c r="G3" s="506"/>
      <c r="H3" s="506"/>
      <c r="I3" s="507"/>
      <c r="J3" s="507"/>
      <c r="K3" s="507"/>
      <c r="L3" s="498"/>
      <c r="M3" s="498"/>
      <c r="N3" s="267"/>
      <c r="O3" s="267"/>
      <c r="P3" s="267"/>
      <c r="Q3" s="267"/>
      <c r="R3" s="267"/>
      <c r="S3" s="26" t="s">
        <v>436</v>
      </c>
    </row>
    <row r="4" spans="4:11" ht="9" customHeight="1">
      <c r="D4" s="29"/>
      <c r="E4" s="29"/>
      <c r="F4" s="29"/>
      <c r="G4" s="29"/>
      <c r="H4" s="29"/>
      <c r="I4" s="29"/>
      <c r="J4" s="29"/>
      <c r="K4" s="29"/>
    </row>
    <row r="5" spans="1:19" ht="36.75" customHeight="1">
      <c r="A5" s="510"/>
      <c r="B5" s="465" t="s">
        <v>505</v>
      </c>
      <c r="C5" s="465"/>
      <c r="D5" s="465"/>
      <c r="E5" s="484" t="s">
        <v>506</v>
      </c>
      <c r="F5" s="484"/>
      <c r="G5" s="484"/>
      <c r="H5" s="466" t="s">
        <v>437</v>
      </c>
      <c r="I5" s="466"/>
      <c r="J5" s="466"/>
      <c r="K5" s="466"/>
      <c r="L5" s="466"/>
      <c r="M5" s="466"/>
      <c r="N5" s="466"/>
      <c r="O5" s="466"/>
      <c r="P5" s="466"/>
      <c r="Q5" s="466"/>
      <c r="R5" s="466"/>
      <c r="S5" s="466"/>
    </row>
    <row r="6" spans="1:19" ht="39" customHeight="1">
      <c r="A6" s="510"/>
      <c r="B6" s="465"/>
      <c r="C6" s="465"/>
      <c r="D6" s="465"/>
      <c r="E6" s="484"/>
      <c r="F6" s="484"/>
      <c r="G6" s="484"/>
      <c r="H6" s="465" t="s">
        <v>166</v>
      </c>
      <c r="I6" s="465"/>
      <c r="J6" s="465"/>
      <c r="K6" s="465" t="s">
        <v>507</v>
      </c>
      <c r="L6" s="465"/>
      <c r="M6" s="465"/>
      <c r="N6" s="465" t="s">
        <v>168</v>
      </c>
      <c r="O6" s="465"/>
      <c r="P6" s="465"/>
      <c r="Q6" s="465" t="s">
        <v>508</v>
      </c>
      <c r="R6" s="465"/>
      <c r="S6" s="465"/>
    </row>
    <row r="7" spans="1:19" ht="38.25" customHeight="1">
      <c r="A7" s="510"/>
      <c r="B7" s="466"/>
      <c r="C7" s="466"/>
      <c r="D7" s="466"/>
      <c r="E7" s="504"/>
      <c r="F7" s="504"/>
      <c r="G7" s="504"/>
      <c r="H7" s="466"/>
      <c r="I7" s="466"/>
      <c r="J7" s="466"/>
      <c r="K7" s="466"/>
      <c r="L7" s="466"/>
      <c r="M7" s="466"/>
      <c r="N7" s="466"/>
      <c r="O7" s="466"/>
      <c r="P7" s="466"/>
      <c r="Q7" s="466"/>
      <c r="R7" s="466"/>
      <c r="S7" s="466"/>
    </row>
    <row r="8" spans="1:19" ht="18" customHeight="1">
      <c r="A8" s="34"/>
      <c r="B8" s="18">
        <v>2010</v>
      </c>
      <c r="C8" s="18">
        <v>2009</v>
      </c>
      <c r="D8" s="18">
        <v>2008</v>
      </c>
      <c r="E8" s="18">
        <v>2010</v>
      </c>
      <c r="F8" s="18">
        <v>2009</v>
      </c>
      <c r="G8" s="18">
        <v>2008</v>
      </c>
      <c r="H8" s="18">
        <v>2010</v>
      </c>
      <c r="I8" s="18">
        <v>2009</v>
      </c>
      <c r="J8" s="18">
        <v>2008</v>
      </c>
      <c r="K8" s="18">
        <v>2010</v>
      </c>
      <c r="L8" s="18">
        <v>2009</v>
      </c>
      <c r="M8" s="18">
        <v>2008</v>
      </c>
      <c r="N8" s="18">
        <v>2010</v>
      </c>
      <c r="O8" s="18">
        <v>2009</v>
      </c>
      <c r="P8" s="18">
        <v>2008</v>
      </c>
      <c r="Q8" s="18">
        <v>2010</v>
      </c>
      <c r="R8" s="18">
        <v>2009</v>
      </c>
      <c r="S8" s="18">
        <v>2008</v>
      </c>
    </row>
    <row r="9" spans="1:20" ht="15" customHeight="1">
      <c r="A9" s="19" t="s">
        <v>468</v>
      </c>
      <c r="B9" s="374">
        <v>47</v>
      </c>
      <c r="C9" s="374">
        <v>46</v>
      </c>
      <c r="D9" s="374">
        <v>54</v>
      </c>
      <c r="E9" s="371">
        <v>68.08510638297872</v>
      </c>
      <c r="F9" s="371">
        <v>65.21739130434783</v>
      </c>
      <c r="G9" s="371">
        <v>64.81481481481481</v>
      </c>
      <c r="H9" s="371">
        <v>27.756653992395435</v>
      </c>
      <c r="I9" s="371">
        <v>29.343629343629345</v>
      </c>
      <c r="J9" s="371">
        <v>30.32258064516129</v>
      </c>
      <c r="K9" s="371">
        <v>44.106463878327</v>
      </c>
      <c r="L9" s="371">
        <v>44.78764478764479</v>
      </c>
      <c r="M9" s="371">
        <v>46.45161290322581</v>
      </c>
      <c r="N9" s="371">
        <v>22.0532319391635</v>
      </c>
      <c r="O9" s="371">
        <v>20.84942084942085</v>
      </c>
      <c r="P9" s="371">
        <v>19.35483870967742</v>
      </c>
      <c r="Q9" s="371">
        <v>6.083650190114068</v>
      </c>
      <c r="R9" s="371">
        <v>5.019305019305019</v>
      </c>
      <c r="S9" s="371">
        <v>3.870967741935484</v>
      </c>
      <c r="T9" s="37"/>
    </row>
    <row r="10" spans="1:20" ht="15" customHeight="1">
      <c r="A10" s="20" t="s">
        <v>469</v>
      </c>
      <c r="B10" s="65">
        <v>8</v>
      </c>
      <c r="C10" s="65">
        <v>9</v>
      </c>
      <c r="D10" s="65">
        <v>11</v>
      </c>
      <c r="E10" s="66">
        <v>75</v>
      </c>
      <c r="F10" s="66">
        <v>77.77777777777779</v>
      </c>
      <c r="G10" s="66">
        <v>72.72727272727273</v>
      </c>
      <c r="H10" s="66">
        <v>30.952380952380953</v>
      </c>
      <c r="I10" s="66">
        <v>31.914893617021278</v>
      </c>
      <c r="J10" s="66">
        <v>28.78787878787879</v>
      </c>
      <c r="K10" s="66">
        <v>38.095238095238095</v>
      </c>
      <c r="L10" s="66">
        <v>44.680851063829785</v>
      </c>
      <c r="M10" s="66">
        <v>51.515151515151516</v>
      </c>
      <c r="N10" s="66">
        <v>23.809523809523807</v>
      </c>
      <c r="O10" s="66">
        <v>21.27659574468085</v>
      </c>
      <c r="P10" s="66">
        <v>15.151515151515152</v>
      </c>
      <c r="Q10" s="66">
        <v>7.142857142857142</v>
      </c>
      <c r="R10" s="66">
        <v>2.127659574468085</v>
      </c>
      <c r="S10" s="66">
        <v>4.545454545454546</v>
      </c>
      <c r="T10" s="37"/>
    </row>
    <row r="11" spans="1:20" ht="15" customHeight="1">
      <c r="A11" s="20" t="s">
        <v>526</v>
      </c>
      <c r="B11" s="65">
        <v>4</v>
      </c>
      <c r="C11" s="65">
        <v>4</v>
      </c>
      <c r="D11" s="65">
        <v>3</v>
      </c>
      <c r="E11" s="66">
        <v>75</v>
      </c>
      <c r="F11" s="66">
        <v>75</v>
      </c>
      <c r="G11" s="66">
        <v>100</v>
      </c>
      <c r="H11" s="66">
        <v>21.73913043478261</v>
      </c>
      <c r="I11" s="66">
        <v>21.052631578947366</v>
      </c>
      <c r="J11" s="66">
        <v>21.428571428571427</v>
      </c>
      <c r="K11" s="66">
        <v>60.86956521739131</v>
      </c>
      <c r="L11" s="66">
        <v>63.1578947368421</v>
      </c>
      <c r="M11" s="66">
        <v>50</v>
      </c>
      <c r="N11" s="66">
        <v>8.695652173913043</v>
      </c>
      <c r="O11" s="66">
        <v>5.263157894736842</v>
      </c>
      <c r="P11" s="66">
        <v>28.57142857142857</v>
      </c>
      <c r="Q11" s="66">
        <v>8.695652173913043</v>
      </c>
      <c r="R11" s="66">
        <v>10.526315789473683</v>
      </c>
      <c r="S11" s="66">
        <v>0</v>
      </c>
      <c r="T11" s="37"/>
    </row>
    <row r="12" spans="1:20" ht="15" customHeight="1">
      <c r="A12" s="20" t="s">
        <v>527</v>
      </c>
      <c r="B12" s="65">
        <v>7</v>
      </c>
      <c r="C12" s="65">
        <v>7</v>
      </c>
      <c r="D12" s="65">
        <v>7</v>
      </c>
      <c r="E12" s="66">
        <v>57.14285714285714</v>
      </c>
      <c r="F12" s="66">
        <v>42.857142857142854</v>
      </c>
      <c r="G12" s="66">
        <v>28.57142857142857</v>
      </c>
      <c r="H12" s="66">
        <v>27.906976744186046</v>
      </c>
      <c r="I12" s="66">
        <v>27.27272727272727</v>
      </c>
      <c r="J12" s="66">
        <v>29.78723404255319</v>
      </c>
      <c r="K12" s="66">
        <v>48.837209302325576</v>
      </c>
      <c r="L12" s="66">
        <v>50</v>
      </c>
      <c r="M12" s="66">
        <v>46.808510638297875</v>
      </c>
      <c r="N12" s="66">
        <v>13.953488372093023</v>
      </c>
      <c r="O12" s="66">
        <v>13.636363636363635</v>
      </c>
      <c r="P12" s="66">
        <v>17.02127659574468</v>
      </c>
      <c r="Q12" s="66">
        <v>9.30232558139535</v>
      </c>
      <c r="R12" s="66">
        <v>9.090909090909092</v>
      </c>
      <c r="S12" s="66">
        <v>6.382978723404255</v>
      </c>
      <c r="T12" s="37"/>
    </row>
    <row r="13" spans="1:20" ht="15" customHeight="1">
      <c r="A13" s="20" t="s">
        <v>470</v>
      </c>
      <c r="B13" s="65">
        <v>2</v>
      </c>
      <c r="C13" s="65">
        <v>2</v>
      </c>
      <c r="D13" s="65">
        <v>2</v>
      </c>
      <c r="E13" s="66">
        <v>50</v>
      </c>
      <c r="F13" s="66">
        <v>50</v>
      </c>
      <c r="G13" s="66">
        <v>50</v>
      </c>
      <c r="H13" s="66">
        <v>44.44444444444444</v>
      </c>
      <c r="I13" s="66">
        <v>44.44444444444444</v>
      </c>
      <c r="J13" s="66">
        <v>50</v>
      </c>
      <c r="K13" s="66">
        <v>22.22222222222222</v>
      </c>
      <c r="L13" s="66">
        <v>22.22222222222222</v>
      </c>
      <c r="M13" s="66">
        <v>20</v>
      </c>
      <c r="N13" s="66">
        <v>22.22222222222222</v>
      </c>
      <c r="O13" s="66">
        <v>11.11111111111111</v>
      </c>
      <c r="P13" s="66">
        <v>10</v>
      </c>
      <c r="Q13" s="66">
        <v>11.11111111111111</v>
      </c>
      <c r="R13" s="66">
        <v>22.22222222222222</v>
      </c>
      <c r="S13" s="66">
        <v>20</v>
      </c>
      <c r="T13" s="37"/>
    </row>
    <row r="14" spans="1:20" ht="15" customHeight="1">
      <c r="A14" s="20" t="s">
        <v>528</v>
      </c>
      <c r="B14" s="65">
        <v>3</v>
      </c>
      <c r="C14" s="65">
        <v>3</v>
      </c>
      <c r="D14" s="65">
        <v>4</v>
      </c>
      <c r="E14" s="66">
        <v>33.33333333333333</v>
      </c>
      <c r="F14" s="66">
        <v>66.66666666666666</v>
      </c>
      <c r="G14" s="66">
        <v>100</v>
      </c>
      <c r="H14" s="66">
        <v>26.666666666666668</v>
      </c>
      <c r="I14" s="66">
        <v>37.5</v>
      </c>
      <c r="J14" s="66">
        <v>28.57142857142857</v>
      </c>
      <c r="K14" s="66">
        <v>26.666666666666668</v>
      </c>
      <c r="L14" s="66">
        <v>25</v>
      </c>
      <c r="M14" s="66">
        <v>42.857142857142854</v>
      </c>
      <c r="N14" s="66">
        <v>40</v>
      </c>
      <c r="O14" s="66">
        <v>31.25</v>
      </c>
      <c r="P14" s="66">
        <v>23.809523809523807</v>
      </c>
      <c r="Q14" s="66">
        <v>6.666666666666667</v>
      </c>
      <c r="R14" s="66">
        <v>6.25</v>
      </c>
      <c r="S14" s="66">
        <v>4.761904761904762</v>
      </c>
      <c r="T14" s="37"/>
    </row>
    <row r="15" spans="1:20" ht="15" customHeight="1">
      <c r="A15" s="20" t="s">
        <v>471</v>
      </c>
      <c r="B15" s="65">
        <v>2</v>
      </c>
      <c r="C15" s="65">
        <v>2</v>
      </c>
      <c r="D15" s="65">
        <v>5</v>
      </c>
      <c r="E15" s="66">
        <v>100</v>
      </c>
      <c r="F15" s="66">
        <v>50</v>
      </c>
      <c r="G15" s="66">
        <v>60</v>
      </c>
      <c r="H15" s="66">
        <v>25</v>
      </c>
      <c r="I15" s="66">
        <v>22.22222222222222</v>
      </c>
      <c r="J15" s="66">
        <v>35.294117647058826</v>
      </c>
      <c r="K15" s="66">
        <v>37.5</v>
      </c>
      <c r="L15" s="66">
        <v>33.33333333333333</v>
      </c>
      <c r="M15" s="66">
        <v>35.294117647058826</v>
      </c>
      <c r="N15" s="66">
        <v>37.5</v>
      </c>
      <c r="O15" s="66">
        <v>33.33333333333333</v>
      </c>
      <c r="P15" s="66">
        <v>23.52941176470588</v>
      </c>
      <c r="Q15" s="66">
        <v>0</v>
      </c>
      <c r="R15" s="66">
        <v>11.11111111111111</v>
      </c>
      <c r="S15" s="66">
        <v>5.88235294117647</v>
      </c>
      <c r="T15" s="37"/>
    </row>
    <row r="16" spans="1:20" ht="15" customHeight="1">
      <c r="A16" s="20" t="s">
        <v>529</v>
      </c>
      <c r="B16" s="65">
        <v>6</v>
      </c>
      <c r="C16" s="65">
        <v>5</v>
      </c>
      <c r="D16" s="65">
        <v>5</v>
      </c>
      <c r="E16" s="66">
        <v>83.33333333333334</v>
      </c>
      <c r="F16" s="66">
        <v>100</v>
      </c>
      <c r="G16" s="66">
        <v>100</v>
      </c>
      <c r="H16" s="66">
        <v>32.142857142857146</v>
      </c>
      <c r="I16" s="66">
        <v>29.629629629629626</v>
      </c>
      <c r="J16" s="66">
        <v>27.586206896551722</v>
      </c>
      <c r="K16" s="66">
        <v>42.857142857142854</v>
      </c>
      <c r="L16" s="66">
        <v>44.44444444444444</v>
      </c>
      <c r="M16" s="66">
        <v>44.827586206896555</v>
      </c>
      <c r="N16" s="66">
        <v>21.428571428571427</v>
      </c>
      <c r="O16" s="66">
        <v>25.925925925925924</v>
      </c>
      <c r="P16" s="66">
        <v>27.586206896551722</v>
      </c>
      <c r="Q16" s="66">
        <v>3.571428571428571</v>
      </c>
      <c r="R16" s="66">
        <v>0</v>
      </c>
      <c r="S16" s="66">
        <v>0</v>
      </c>
      <c r="T16" s="37"/>
    </row>
    <row r="17" spans="1:20" ht="15" customHeight="1">
      <c r="A17" s="20" t="s">
        <v>472</v>
      </c>
      <c r="B17" s="65">
        <v>8</v>
      </c>
      <c r="C17" s="65">
        <v>7</v>
      </c>
      <c r="D17" s="65">
        <v>7</v>
      </c>
      <c r="E17" s="66">
        <v>62.5</v>
      </c>
      <c r="F17" s="66">
        <v>71.42857142857143</v>
      </c>
      <c r="G17" s="66">
        <v>71.42857142857143</v>
      </c>
      <c r="H17" s="66">
        <v>26.53061224489796</v>
      </c>
      <c r="I17" s="66">
        <v>31.818181818181817</v>
      </c>
      <c r="J17" s="66">
        <v>31.818181818181817</v>
      </c>
      <c r="K17" s="66">
        <v>36.734693877551024</v>
      </c>
      <c r="L17" s="66">
        <v>36.36363636363637</v>
      </c>
      <c r="M17" s="66">
        <v>40.909090909090914</v>
      </c>
      <c r="N17" s="66">
        <v>32.6530612244898</v>
      </c>
      <c r="O17" s="66">
        <v>31.818181818181817</v>
      </c>
      <c r="P17" s="66">
        <v>27.27272727272727</v>
      </c>
      <c r="Q17" s="66">
        <v>4.081632653061225</v>
      </c>
      <c r="R17" s="66">
        <v>0</v>
      </c>
      <c r="S17" s="66">
        <v>0</v>
      </c>
      <c r="T17" s="37"/>
    </row>
    <row r="18" spans="1:20" ht="15" customHeight="1">
      <c r="A18" s="20" t="s">
        <v>473</v>
      </c>
      <c r="B18" s="65">
        <v>3</v>
      </c>
      <c r="C18" s="65">
        <v>3</v>
      </c>
      <c r="D18" s="65">
        <v>5</v>
      </c>
      <c r="E18" s="66">
        <v>66.66666666666666</v>
      </c>
      <c r="F18" s="66">
        <v>66.66666666666666</v>
      </c>
      <c r="G18" s="66">
        <v>40</v>
      </c>
      <c r="H18" s="66">
        <v>26.08695652173913</v>
      </c>
      <c r="I18" s="66">
        <v>26.08695652173913</v>
      </c>
      <c r="J18" s="66">
        <v>23.52941176470588</v>
      </c>
      <c r="K18" s="66">
        <v>43.47826086956522</v>
      </c>
      <c r="L18" s="66">
        <v>43.47826086956522</v>
      </c>
      <c r="M18" s="66">
        <v>52.94117647058824</v>
      </c>
      <c r="N18" s="66">
        <v>26.08695652173913</v>
      </c>
      <c r="O18" s="66">
        <v>26.08695652173913</v>
      </c>
      <c r="P18" s="66">
        <v>20.588235294117645</v>
      </c>
      <c r="Q18" s="66">
        <v>4.3478260869565215</v>
      </c>
      <c r="R18" s="66">
        <v>4.3478260869565215</v>
      </c>
      <c r="S18" s="66">
        <v>2.941176470588235</v>
      </c>
      <c r="T18" s="37"/>
    </row>
    <row r="19" spans="1:20" ht="15" customHeight="1">
      <c r="A19" s="20" t="s">
        <v>530</v>
      </c>
      <c r="B19" s="65">
        <v>4</v>
      </c>
      <c r="C19" s="65">
        <v>4</v>
      </c>
      <c r="D19" s="65">
        <v>5</v>
      </c>
      <c r="E19" s="66">
        <v>75</v>
      </c>
      <c r="F19" s="66">
        <v>25</v>
      </c>
      <c r="G19" s="66">
        <v>40</v>
      </c>
      <c r="H19" s="66">
        <v>21.73913043478261</v>
      </c>
      <c r="I19" s="66">
        <v>23.809523809523807</v>
      </c>
      <c r="J19" s="66">
        <v>30.434782608695656</v>
      </c>
      <c r="K19" s="66">
        <v>69.56521739130434</v>
      </c>
      <c r="L19" s="66">
        <v>66.66666666666666</v>
      </c>
      <c r="M19" s="66">
        <v>65.21739130434783</v>
      </c>
      <c r="N19" s="66">
        <v>4.3478260869565215</v>
      </c>
      <c r="O19" s="66">
        <v>4.761904761904762</v>
      </c>
      <c r="P19" s="66">
        <v>4.3478260869565215</v>
      </c>
      <c r="Q19" s="66">
        <v>4.3478260869565215</v>
      </c>
      <c r="R19" s="66">
        <v>4.761904761904762</v>
      </c>
      <c r="S19" s="66">
        <v>0</v>
      </c>
      <c r="T19" s="37"/>
    </row>
    <row r="20" spans="1:20" ht="15" customHeight="1">
      <c r="A20" s="21" t="s">
        <v>474</v>
      </c>
      <c r="B20" s="122">
        <v>13</v>
      </c>
      <c r="C20" s="122">
        <v>14</v>
      </c>
      <c r="D20" s="122">
        <v>12</v>
      </c>
      <c r="E20" s="68">
        <v>61.53846153846154</v>
      </c>
      <c r="F20" s="68">
        <v>57.14285714285714</v>
      </c>
      <c r="G20" s="68">
        <v>50</v>
      </c>
      <c r="H20" s="68">
        <v>38.666666666666664</v>
      </c>
      <c r="I20" s="68">
        <v>37.34939759036144</v>
      </c>
      <c r="J20" s="68">
        <v>39.473684210526315</v>
      </c>
      <c r="K20" s="68">
        <v>22.666666666666664</v>
      </c>
      <c r="L20" s="68">
        <v>24.096385542168676</v>
      </c>
      <c r="M20" s="68">
        <v>22.36842105263158</v>
      </c>
      <c r="N20" s="68">
        <v>34.66666666666667</v>
      </c>
      <c r="O20" s="68">
        <v>37.34939759036144</v>
      </c>
      <c r="P20" s="68">
        <v>34.21052631578947</v>
      </c>
      <c r="Q20" s="68">
        <v>4</v>
      </c>
      <c r="R20" s="68">
        <v>1.2048192771084338</v>
      </c>
      <c r="S20" s="68">
        <v>3.9473684210526314</v>
      </c>
      <c r="T20" s="37"/>
    </row>
    <row r="21" spans="1:20" ht="15" customHeight="1">
      <c r="A21" s="20" t="s">
        <v>531</v>
      </c>
      <c r="B21" s="65">
        <v>8</v>
      </c>
      <c r="C21" s="65">
        <v>9</v>
      </c>
      <c r="D21" s="65">
        <v>9</v>
      </c>
      <c r="E21" s="66">
        <v>62.5</v>
      </c>
      <c r="F21" s="66">
        <v>55.55555555555556</v>
      </c>
      <c r="G21" s="66">
        <v>55.55555555555556</v>
      </c>
      <c r="H21" s="66">
        <v>40.38461538461539</v>
      </c>
      <c r="I21" s="66">
        <v>36.206896551724135</v>
      </c>
      <c r="J21" s="66">
        <v>36.206896551724135</v>
      </c>
      <c r="K21" s="66">
        <v>15.384615384615385</v>
      </c>
      <c r="L21" s="66">
        <v>17.24137931034483</v>
      </c>
      <c r="M21" s="66">
        <v>20.689655172413794</v>
      </c>
      <c r="N21" s="66">
        <v>40.38461538461539</v>
      </c>
      <c r="O21" s="66">
        <v>44.827586206896555</v>
      </c>
      <c r="P21" s="66">
        <v>39.6551724137931</v>
      </c>
      <c r="Q21" s="66">
        <v>3.8461538461538463</v>
      </c>
      <c r="R21" s="66">
        <v>1.7241379310344827</v>
      </c>
      <c r="S21" s="66">
        <v>3.4482758620689653</v>
      </c>
      <c r="T21" s="37"/>
    </row>
    <row r="22" spans="1:20" ht="15" customHeight="1">
      <c r="A22" s="20" t="s">
        <v>475</v>
      </c>
      <c r="B22" s="65">
        <v>1</v>
      </c>
      <c r="C22" s="65">
        <v>1</v>
      </c>
      <c r="D22" s="65">
        <v>1</v>
      </c>
      <c r="E22" s="66">
        <v>0</v>
      </c>
      <c r="F22" s="66">
        <v>0</v>
      </c>
      <c r="G22" s="66">
        <v>0</v>
      </c>
      <c r="H22" s="66">
        <v>71.42857142857143</v>
      </c>
      <c r="I22" s="66">
        <v>77.77777777777779</v>
      </c>
      <c r="J22" s="66">
        <v>80</v>
      </c>
      <c r="K22" s="66">
        <v>28.57142857142857</v>
      </c>
      <c r="L22" s="66">
        <v>22.22222222222222</v>
      </c>
      <c r="M22" s="66">
        <v>20</v>
      </c>
      <c r="N22" s="66">
        <v>0</v>
      </c>
      <c r="O22" s="66">
        <v>0</v>
      </c>
      <c r="P22" s="66">
        <v>0</v>
      </c>
      <c r="Q22" s="66">
        <v>0</v>
      </c>
      <c r="R22" s="66">
        <v>0</v>
      </c>
      <c r="S22" s="66">
        <v>0</v>
      </c>
      <c r="T22" s="37"/>
    </row>
    <row r="23" spans="1:20" ht="15" customHeight="1">
      <c r="A23" s="20" t="s">
        <v>532</v>
      </c>
      <c r="B23" s="65">
        <v>4</v>
      </c>
      <c r="C23" s="65">
        <v>4</v>
      </c>
      <c r="D23" s="65">
        <v>2</v>
      </c>
      <c r="E23" s="66">
        <v>75</v>
      </c>
      <c r="F23" s="66">
        <v>75</v>
      </c>
      <c r="G23" s="66">
        <v>50</v>
      </c>
      <c r="H23" s="66">
        <v>18.75</v>
      </c>
      <c r="I23" s="66">
        <v>18.75</v>
      </c>
      <c r="J23" s="66">
        <v>12.5</v>
      </c>
      <c r="K23" s="66">
        <v>43.75</v>
      </c>
      <c r="L23" s="66">
        <v>50</v>
      </c>
      <c r="M23" s="66">
        <v>37.5</v>
      </c>
      <c r="N23" s="66">
        <v>31.25</v>
      </c>
      <c r="O23" s="66">
        <v>31.25</v>
      </c>
      <c r="P23" s="66">
        <v>37.5</v>
      </c>
      <c r="Q23" s="66">
        <v>6.25</v>
      </c>
      <c r="R23" s="66">
        <v>0</v>
      </c>
      <c r="S23" s="66">
        <v>12.5</v>
      </c>
      <c r="T23" s="37"/>
    </row>
    <row r="24" spans="1:20" ht="15" customHeight="1">
      <c r="A24" s="22" t="s">
        <v>533</v>
      </c>
      <c r="B24" s="40">
        <v>60</v>
      </c>
      <c r="C24" s="40">
        <v>60</v>
      </c>
      <c r="D24" s="40">
        <v>66</v>
      </c>
      <c r="E24" s="73">
        <v>66.66666666666666</v>
      </c>
      <c r="F24" s="73">
        <v>63.33333333333333</v>
      </c>
      <c r="G24" s="73">
        <v>62.121212121212125</v>
      </c>
      <c r="H24" s="73">
        <v>30.17751479289941</v>
      </c>
      <c r="I24" s="73">
        <v>31.28654970760234</v>
      </c>
      <c r="J24" s="73">
        <v>31.496062992125985</v>
      </c>
      <c r="K24" s="73">
        <v>39.349112426035504</v>
      </c>
      <c r="L24" s="73">
        <v>39.76608187134503</v>
      </c>
      <c r="M24" s="73">
        <v>42.25721784776903</v>
      </c>
      <c r="N24" s="73">
        <v>24.85207100591716</v>
      </c>
      <c r="O24" s="73">
        <v>24.853801169590643</v>
      </c>
      <c r="P24" s="73">
        <v>22.57217847769029</v>
      </c>
      <c r="Q24" s="73">
        <v>5.621301775147929</v>
      </c>
      <c r="R24" s="73">
        <v>4.093567251461988</v>
      </c>
      <c r="S24" s="73">
        <v>3.674540682414698</v>
      </c>
      <c r="T24" s="37"/>
    </row>
    <row r="25" spans="1:20" ht="15" customHeight="1">
      <c r="A25" s="23" t="s">
        <v>478</v>
      </c>
      <c r="B25" s="375"/>
      <c r="C25" s="375"/>
      <c r="D25" s="375"/>
      <c r="E25" s="361"/>
      <c r="F25" s="361"/>
      <c r="G25" s="361"/>
      <c r="H25" s="361"/>
      <c r="I25" s="361"/>
      <c r="J25" s="361"/>
      <c r="K25" s="361"/>
      <c r="L25" s="361"/>
      <c r="M25" s="361"/>
      <c r="N25" s="361"/>
      <c r="O25" s="361"/>
      <c r="P25" s="361"/>
      <c r="Q25" s="361"/>
      <c r="R25" s="361"/>
      <c r="S25" s="361"/>
      <c r="T25" s="37"/>
    </row>
    <row r="26" spans="1:20" ht="15" customHeight="1">
      <c r="A26" s="20" t="s">
        <v>534</v>
      </c>
      <c r="B26" s="65">
        <v>27</v>
      </c>
      <c r="C26" s="65">
        <v>27</v>
      </c>
      <c r="D26" s="65">
        <v>26</v>
      </c>
      <c r="E26" s="66">
        <v>66.66666666666666</v>
      </c>
      <c r="F26" s="66">
        <v>66.66666666666666</v>
      </c>
      <c r="G26" s="66">
        <v>57.692307692307686</v>
      </c>
      <c r="H26" s="66">
        <v>31.60919540229885</v>
      </c>
      <c r="I26" s="66">
        <v>33.5195530726257</v>
      </c>
      <c r="J26" s="66">
        <v>32.25806451612903</v>
      </c>
      <c r="K26" s="66">
        <v>33.90804597701149</v>
      </c>
      <c r="L26" s="66">
        <v>33.5195530726257</v>
      </c>
      <c r="M26" s="66">
        <v>36.02150537634409</v>
      </c>
      <c r="N26" s="66">
        <v>30.45977011494253</v>
      </c>
      <c r="O26" s="66">
        <v>30.16759776536313</v>
      </c>
      <c r="P26" s="66">
        <v>27.956989247311824</v>
      </c>
      <c r="Q26" s="66">
        <v>4.022988505747127</v>
      </c>
      <c r="R26" s="66">
        <v>2.793296089385475</v>
      </c>
      <c r="S26" s="66">
        <v>3.763440860215054</v>
      </c>
      <c r="T26" s="37"/>
    </row>
    <row r="27" spans="1:20" ht="15" customHeight="1">
      <c r="A27" s="20" t="s">
        <v>535</v>
      </c>
      <c r="B27" s="65"/>
      <c r="C27" s="65"/>
      <c r="D27" s="65"/>
      <c r="E27" s="235"/>
      <c r="F27" s="66"/>
      <c r="G27" s="66"/>
      <c r="J27" s="66"/>
      <c r="L27" s="66"/>
      <c r="M27" s="66"/>
      <c r="O27" s="66"/>
      <c r="P27" s="66"/>
      <c r="R27" s="66"/>
      <c r="S27" s="66"/>
      <c r="T27" s="37"/>
    </row>
    <row r="28" spans="1:20" ht="15" customHeight="1">
      <c r="A28" s="24" t="s">
        <v>479</v>
      </c>
      <c r="B28" s="65">
        <v>6</v>
      </c>
      <c r="C28" s="65">
        <v>6</v>
      </c>
      <c r="D28" s="65">
        <v>9</v>
      </c>
      <c r="E28" s="66">
        <v>33.33333333333333</v>
      </c>
      <c r="F28" s="66">
        <v>50</v>
      </c>
      <c r="G28" s="66">
        <v>55.55555555555556</v>
      </c>
      <c r="H28" s="66">
        <v>27.77777777777778</v>
      </c>
      <c r="I28" s="66">
        <v>25.71428571428571</v>
      </c>
      <c r="J28" s="66">
        <v>25</v>
      </c>
      <c r="K28" s="66">
        <v>41.66666666666667</v>
      </c>
      <c r="L28" s="66">
        <v>51.42857142857142</v>
      </c>
      <c r="M28" s="66">
        <v>57.692307692307686</v>
      </c>
      <c r="N28" s="66">
        <v>25</v>
      </c>
      <c r="O28" s="66">
        <v>20</v>
      </c>
      <c r="P28" s="66">
        <v>15.384615384615385</v>
      </c>
      <c r="Q28" s="66">
        <v>5.555555555555555</v>
      </c>
      <c r="R28" s="66">
        <v>2.857142857142857</v>
      </c>
      <c r="S28" s="66">
        <v>1.9230769230769231</v>
      </c>
      <c r="T28" s="37"/>
    </row>
    <row r="29" spans="1:20" ht="15" customHeight="1">
      <c r="A29" s="24" t="s">
        <v>480</v>
      </c>
      <c r="B29" s="65">
        <v>5</v>
      </c>
      <c r="C29" s="65">
        <v>7</v>
      </c>
      <c r="D29" s="65">
        <v>7</v>
      </c>
      <c r="E29" s="66">
        <v>40</v>
      </c>
      <c r="F29" s="66">
        <v>42.857142857142854</v>
      </c>
      <c r="G29" s="66">
        <v>28.57142857142857</v>
      </c>
      <c r="H29" s="66">
        <v>42.857142857142854</v>
      </c>
      <c r="I29" s="66">
        <v>22.857142857142858</v>
      </c>
      <c r="J29" s="66">
        <v>30.303030303030305</v>
      </c>
      <c r="K29" s="66">
        <v>28.57142857142857</v>
      </c>
      <c r="L29" s="66">
        <v>40</v>
      </c>
      <c r="M29" s="66">
        <v>42.42424242424242</v>
      </c>
      <c r="N29" s="66">
        <v>19.047619047619047</v>
      </c>
      <c r="O29" s="66">
        <v>28.57142857142857</v>
      </c>
      <c r="P29" s="66">
        <v>21.21212121212121</v>
      </c>
      <c r="Q29" s="66">
        <v>9.523809523809524</v>
      </c>
      <c r="R29" s="66">
        <v>8.571428571428571</v>
      </c>
      <c r="S29" s="66">
        <v>6.0606060606060606</v>
      </c>
      <c r="T29" s="37"/>
    </row>
    <row r="30" spans="1:20" ht="15" customHeight="1">
      <c r="A30" s="24" t="s">
        <v>481</v>
      </c>
      <c r="B30" s="65">
        <v>8</v>
      </c>
      <c r="C30" s="65">
        <v>9</v>
      </c>
      <c r="D30" s="65">
        <v>8</v>
      </c>
      <c r="E30" s="66">
        <v>62.5</v>
      </c>
      <c r="F30" s="66">
        <v>44.44444444444444</v>
      </c>
      <c r="G30" s="66">
        <v>62.5</v>
      </c>
      <c r="H30" s="66">
        <v>21.27659574468085</v>
      </c>
      <c r="I30" s="66">
        <v>31.914893617021278</v>
      </c>
      <c r="J30" s="66">
        <v>32.55813953488372</v>
      </c>
      <c r="K30" s="66">
        <v>59.57446808510638</v>
      </c>
      <c r="L30" s="66">
        <v>48.93617021276596</v>
      </c>
      <c r="M30" s="66">
        <v>48.837209302325576</v>
      </c>
      <c r="N30" s="66">
        <v>10.638297872340425</v>
      </c>
      <c r="O30" s="66">
        <v>10.638297872340425</v>
      </c>
      <c r="P30" s="66">
        <v>16.27906976744186</v>
      </c>
      <c r="Q30" s="66">
        <v>8.51063829787234</v>
      </c>
      <c r="R30" s="66">
        <v>8.51063829787234</v>
      </c>
      <c r="S30" s="66">
        <v>2.3255813953488373</v>
      </c>
      <c r="T30" s="37"/>
    </row>
    <row r="31" spans="1:20" ht="15" customHeight="1">
      <c r="A31" s="24" t="s">
        <v>482</v>
      </c>
      <c r="B31" s="65">
        <v>14</v>
      </c>
      <c r="C31" s="65">
        <v>11</v>
      </c>
      <c r="D31" s="65">
        <v>16</v>
      </c>
      <c r="E31" s="66">
        <v>92.85714285714286</v>
      </c>
      <c r="F31" s="66">
        <v>90.9090909090909</v>
      </c>
      <c r="G31" s="66">
        <v>87.5</v>
      </c>
      <c r="H31" s="66">
        <v>30</v>
      </c>
      <c r="I31" s="66">
        <v>32.608695652173914</v>
      </c>
      <c r="J31" s="66">
        <v>34.32835820895522</v>
      </c>
      <c r="K31" s="66">
        <v>41.66666666666667</v>
      </c>
      <c r="L31" s="66">
        <v>45.65217391304348</v>
      </c>
      <c r="M31" s="66">
        <v>43.28358208955223</v>
      </c>
      <c r="N31" s="66">
        <v>21.666666666666668</v>
      </c>
      <c r="O31" s="66">
        <v>19.565217391304348</v>
      </c>
      <c r="P31" s="66">
        <v>17.91044776119403</v>
      </c>
      <c r="Q31" s="66">
        <v>6.666666666666667</v>
      </c>
      <c r="R31" s="66">
        <v>2.1739130434782608</v>
      </c>
      <c r="S31" s="66">
        <v>4.477611940298507</v>
      </c>
      <c r="T31" s="37"/>
    </row>
    <row r="32" spans="1:20" ht="15" customHeight="1">
      <c r="A32" s="22" t="s">
        <v>533</v>
      </c>
      <c r="B32" s="34">
        <v>60</v>
      </c>
      <c r="C32" s="34">
        <v>60</v>
      </c>
      <c r="D32" s="34">
        <v>66</v>
      </c>
      <c r="E32" s="70">
        <v>66.66666666666666</v>
      </c>
      <c r="F32" s="70">
        <v>63.33333333333333</v>
      </c>
      <c r="G32" s="70">
        <v>62.121212121212125</v>
      </c>
      <c r="H32" s="70">
        <v>30.17751479289941</v>
      </c>
      <c r="I32" s="70">
        <v>31.28654970760234</v>
      </c>
      <c r="J32" s="70">
        <v>31.496062992125985</v>
      </c>
      <c r="K32" s="70">
        <v>39.349112426035504</v>
      </c>
      <c r="L32" s="70">
        <v>39.76608187134503</v>
      </c>
      <c r="M32" s="70">
        <v>42.25721784776903</v>
      </c>
      <c r="N32" s="70">
        <v>24.85207100591716</v>
      </c>
      <c r="O32" s="70">
        <v>24.853801169590643</v>
      </c>
      <c r="P32" s="70">
        <v>22.57217847769029</v>
      </c>
      <c r="Q32" s="70">
        <v>5.621301775147929</v>
      </c>
      <c r="R32" s="70">
        <v>4.093567251461988</v>
      </c>
      <c r="S32" s="70">
        <v>3.674540682414698</v>
      </c>
      <c r="T32" s="37"/>
    </row>
    <row r="33" spans="1:20" ht="11.25">
      <c r="A33" s="1" t="s">
        <v>58</v>
      </c>
      <c r="H33" s="37"/>
      <c r="T33" s="37"/>
    </row>
    <row r="34" ht="11.25">
      <c r="D34" s="37"/>
    </row>
    <row r="38" ht="11.25">
      <c r="D38" s="37"/>
    </row>
    <row r="39" ht="11.25">
      <c r="D39" s="37"/>
    </row>
    <row r="40" ht="11.25">
      <c r="D40" s="37"/>
    </row>
    <row r="41" ht="11.25">
      <c r="D41" s="37"/>
    </row>
    <row r="42" ht="11.25">
      <c r="D42" s="37"/>
    </row>
    <row r="43" ht="11.25">
      <c r="D43" s="37"/>
    </row>
    <row r="44" ht="11.25">
      <c r="D44" s="37"/>
    </row>
    <row r="45" ht="11.25">
      <c r="D45" s="37"/>
    </row>
    <row r="46" ht="11.25">
      <c r="D46" s="37"/>
    </row>
    <row r="47" ht="11.25">
      <c r="D47" s="37"/>
    </row>
    <row r="48" ht="11.25">
      <c r="D48" s="37"/>
    </row>
    <row r="49" ht="11.25">
      <c r="D49" s="37"/>
    </row>
    <row r="50" ht="11.25">
      <c r="D50" s="37"/>
    </row>
    <row r="51" ht="11.25">
      <c r="D51" s="37"/>
    </row>
    <row r="52" ht="11.25">
      <c r="D52" s="37"/>
    </row>
    <row r="53" ht="11.25">
      <c r="D53" s="37"/>
    </row>
    <row r="54" ht="11.25">
      <c r="D54" s="37"/>
    </row>
    <row r="55" ht="11.25">
      <c r="D55" s="37"/>
    </row>
    <row r="56" ht="11.25">
      <c r="D56" s="37"/>
    </row>
    <row r="57" ht="11.25">
      <c r="D57" s="37"/>
    </row>
  </sheetData>
  <mergeCells count="10">
    <mergeCell ref="A2:K2"/>
    <mergeCell ref="A3:M3"/>
    <mergeCell ref="Q6:S7"/>
    <mergeCell ref="A5:A7"/>
    <mergeCell ref="H5:S5"/>
    <mergeCell ref="E5:G7"/>
    <mergeCell ref="H6:J7"/>
    <mergeCell ref="K6:M7"/>
    <mergeCell ref="N6:P7"/>
    <mergeCell ref="B5:D7"/>
  </mergeCells>
  <printOptions horizontalCentered="1" verticalCentered="1"/>
  <pageMargins left="0" right="0" top="0.7874015748031497" bottom="0.7874015748031497" header="0.3937007874015748" footer="0"/>
  <pageSetup horizontalDpi="600" verticalDpi="600" orientation="landscape" paperSize="9" scale="83" r:id="rId1"/>
  <headerFooter alignWithMargins="0">
    <oddFooter>&amp;L&amp;"Myriad Pro,Semibold"&amp;8CNMV. &amp;"Myriad Pro,Normal"Informe Anual  de Gobierno Corporativo</oddFooter>
  </headerFooter>
</worksheet>
</file>

<file path=xl/worksheets/sheet36.xml><?xml version="1.0" encoding="utf-8"?>
<worksheet xmlns="http://schemas.openxmlformats.org/spreadsheetml/2006/main" xmlns:r="http://schemas.openxmlformats.org/officeDocument/2006/relationships">
  <sheetPr codeName="Hoja35"/>
  <dimension ref="A2:N39"/>
  <sheetViews>
    <sheetView showGridLines="0" workbookViewId="0" topLeftCell="A1">
      <selection activeCell="A1" sqref="A1"/>
    </sheetView>
  </sheetViews>
  <sheetFormatPr defaultColWidth="11.421875" defaultRowHeight="12.75"/>
  <cols>
    <col min="1" max="1" width="60.8515625" style="1" customWidth="1"/>
    <col min="2" max="12" width="7.7109375" style="1" customWidth="1"/>
    <col min="13" max="13" width="7.7109375" style="8" customWidth="1"/>
    <col min="14" max="16384" width="11.57421875" style="1" customWidth="1"/>
  </cols>
  <sheetData>
    <row r="1" ht="15" customHeight="1"/>
    <row r="2" spans="1:11" s="10" customFormat="1" ht="12.75" customHeight="1">
      <c r="A2" s="563"/>
      <c r="B2" s="563"/>
      <c r="C2" s="563"/>
      <c r="D2" s="563"/>
      <c r="E2" s="563"/>
      <c r="F2" s="563"/>
      <c r="G2" s="563"/>
      <c r="H2" s="563"/>
      <c r="I2" s="563"/>
      <c r="J2" s="190"/>
      <c r="K2" s="17"/>
    </row>
    <row r="3" spans="1:13" s="10" customFormat="1" ht="17.25" customHeight="1">
      <c r="A3" s="506" t="s">
        <v>438</v>
      </c>
      <c r="B3" s="506"/>
      <c r="C3" s="506"/>
      <c r="D3" s="506"/>
      <c r="E3" s="506"/>
      <c r="F3" s="506"/>
      <c r="G3" s="506"/>
      <c r="H3" s="506"/>
      <c r="I3" s="507"/>
      <c r="J3" s="189"/>
      <c r="K3" s="186"/>
      <c r="L3" s="186"/>
      <c r="M3" s="13" t="s">
        <v>439</v>
      </c>
    </row>
    <row r="4" spans="9:13" ht="9.75" customHeight="1">
      <c r="I4" s="8"/>
      <c r="M4" s="1"/>
    </row>
    <row r="5" spans="1:13" s="273" customFormat="1" ht="32.25" customHeight="1">
      <c r="A5" s="45"/>
      <c r="B5" s="484" t="s">
        <v>509</v>
      </c>
      <c r="C5" s="484"/>
      <c r="D5" s="484"/>
      <c r="E5" s="560" t="s">
        <v>440</v>
      </c>
      <c r="F5" s="561"/>
      <c r="G5" s="561"/>
      <c r="H5" s="561"/>
      <c r="I5" s="561"/>
      <c r="J5" s="561"/>
      <c r="K5" s="561"/>
      <c r="L5" s="561"/>
      <c r="M5" s="561"/>
    </row>
    <row r="6" spans="1:13" s="273" customFormat="1" ht="24" customHeight="1">
      <c r="A6" s="45"/>
      <c r="B6" s="504"/>
      <c r="C6" s="504"/>
      <c r="D6" s="504"/>
      <c r="E6" s="562"/>
      <c r="F6" s="562"/>
      <c r="G6" s="562"/>
      <c r="H6" s="562"/>
      <c r="I6" s="562"/>
      <c r="J6" s="562"/>
      <c r="K6" s="562"/>
      <c r="L6" s="562"/>
      <c r="M6" s="562"/>
    </row>
    <row r="7" spans="1:13" s="273" customFormat="1" ht="20.25" customHeight="1">
      <c r="A7" s="197"/>
      <c r="B7" s="538" t="s">
        <v>135</v>
      </c>
      <c r="C7" s="538"/>
      <c r="D7" s="538"/>
      <c r="E7" s="274"/>
      <c r="F7" s="275" t="s">
        <v>53</v>
      </c>
      <c r="G7" s="271"/>
      <c r="H7" s="559" t="s">
        <v>522</v>
      </c>
      <c r="I7" s="559"/>
      <c r="J7" s="559"/>
      <c r="K7" s="559" t="s">
        <v>523</v>
      </c>
      <c r="L7" s="559"/>
      <c r="M7" s="559"/>
    </row>
    <row r="8" spans="1:13" s="273" customFormat="1" ht="18" customHeight="1">
      <c r="A8" s="40"/>
      <c r="B8" s="18">
        <v>2010</v>
      </c>
      <c r="C8" s="18">
        <v>2009</v>
      </c>
      <c r="D8" s="18">
        <v>2008</v>
      </c>
      <c r="E8" s="18">
        <v>2010</v>
      </c>
      <c r="F8" s="18">
        <v>2009</v>
      </c>
      <c r="G8" s="18">
        <v>2008</v>
      </c>
      <c r="H8" s="18">
        <v>2010</v>
      </c>
      <c r="I8" s="18">
        <v>2009</v>
      </c>
      <c r="J8" s="18">
        <v>2008</v>
      </c>
      <c r="K8" s="18">
        <v>2010</v>
      </c>
      <c r="L8" s="18">
        <v>2009</v>
      </c>
      <c r="M8" s="18">
        <v>2008</v>
      </c>
    </row>
    <row r="9" spans="1:14" s="4" customFormat="1" ht="19.5" customHeight="1">
      <c r="A9" s="19" t="s">
        <v>468</v>
      </c>
      <c r="B9" s="371">
        <v>3.5948275862068964</v>
      </c>
      <c r="C9" s="371">
        <v>3.617391304347826</v>
      </c>
      <c r="D9" s="371">
        <v>3.504</v>
      </c>
      <c r="E9" s="376">
        <v>67</v>
      </c>
      <c r="F9" s="376">
        <v>65</v>
      </c>
      <c r="G9" s="376">
        <v>94</v>
      </c>
      <c r="H9" s="376">
        <v>49</v>
      </c>
      <c r="I9" s="376">
        <v>48</v>
      </c>
      <c r="J9" s="376">
        <v>46</v>
      </c>
      <c r="K9" s="376">
        <v>1</v>
      </c>
      <c r="L9" s="376">
        <v>2</v>
      </c>
      <c r="M9" s="376">
        <v>1</v>
      </c>
      <c r="N9" s="196"/>
    </row>
    <row r="10" spans="1:14" s="5" customFormat="1" ht="15" customHeight="1">
      <c r="A10" s="20" t="s">
        <v>469</v>
      </c>
      <c r="B10" s="66">
        <v>3.5</v>
      </c>
      <c r="C10" s="66">
        <v>3.4545454545454546</v>
      </c>
      <c r="D10" s="66">
        <v>3.4</v>
      </c>
      <c r="E10" s="75">
        <v>6</v>
      </c>
      <c r="F10" s="75">
        <v>7</v>
      </c>
      <c r="G10" s="75">
        <v>11</v>
      </c>
      <c r="H10" s="75">
        <v>4</v>
      </c>
      <c r="I10" s="75">
        <v>4</v>
      </c>
      <c r="J10" s="75">
        <v>4</v>
      </c>
      <c r="K10" s="75">
        <v>0</v>
      </c>
      <c r="L10" s="75">
        <v>0</v>
      </c>
      <c r="M10" s="75">
        <v>0</v>
      </c>
      <c r="N10" s="196"/>
    </row>
    <row r="11" spans="1:14" s="5" customFormat="1" ht="15" customHeight="1">
      <c r="A11" s="20" t="s">
        <v>526</v>
      </c>
      <c r="B11" s="66">
        <v>3.5</v>
      </c>
      <c r="C11" s="66">
        <v>3.727272727272727</v>
      </c>
      <c r="D11" s="66">
        <v>3.353</v>
      </c>
      <c r="E11" s="75">
        <v>6</v>
      </c>
      <c r="F11" s="75">
        <v>3</v>
      </c>
      <c r="G11" s="75">
        <v>12</v>
      </c>
      <c r="H11" s="75">
        <v>6</v>
      </c>
      <c r="I11" s="75">
        <v>8</v>
      </c>
      <c r="J11" s="75">
        <v>5</v>
      </c>
      <c r="K11" s="75">
        <v>0</v>
      </c>
      <c r="L11" s="75">
        <v>0</v>
      </c>
      <c r="M11" s="75">
        <v>0</v>
      </c>
      <c r="N11" s="196"/>
    </row>
    <row r="12" spans="1:14" s="5" customFormat="1" ht="15" customHeight="1">
      <c r="A12" s="20" t="s">
        <v>527</v>
      </c>
      <c r="B12" s="66">
        <v>4.166666666666667</v>
      </c>
      <c r="C12" s="66">
        <v>4.333333333333333</v>
      </c>
      <c r="D12" s="66">
        <v>4.182</v>
      </c>
      <c r="E12" s="75">
        <v>5</v>
      </c>
      <c r="F12" s="75">
        <v>4</v>
      </c>
      <c r="G12" s="75">
        <v>3</v>
      </c>
      <c r="H12" s="75">
        <v>6</v>
      </c>
      <c r="I12" s="75">
        <v>7</v>
      </c>
      <c r="J12" s="75">
        <v>8</v>
      </c>
      <c r="K12" s="75">
        <v>1</v>
      </c>
      <c r="L12" s="75">
        <v>1</v>
      </c>
      <c r="M12" s="75">
        <v>0</v>
      </c>
      <c r="N12" s="196"/>
    </row>
    <row r="13" spans="1:14" s="5" customFormat="1" ht="15" customHeight="1">
      <c r="A13" s="20" t="s">
        <v>470</v>
      </c>
      <c r="B13" s="66">
        <v>3.5555555555555554</v>
      </c>
      <c r="C13" s="66">
        <v>3.5555555555555554</v>
      </c>
      <c r="D13" s="66">
        <v>3.667</v>
      </c>
      <c r="E13" s="75">
        <v>5</v>
      </c>
      <c r="F13" s="75">
        <v>6</v>
      </c>
      <c r="G13" s="75">
        <v>6</v>
      </c>
      <c r="H13" s="75">
        <v>4</v>
      </c>
      <c r="I13" s="75">
        <v>3</v>
      </c>
      <c r="J13" s="75">
        <v>3</v>
      </c>
      <c r="K13" s="75">
        <v>0</v>
      </c>
      <c r="L13" s="75">
        <v>0</v>
      </c>
      <c r="M13" s="75">
        <v>0</v>
      </c>
      <c r="N13" s="196"/>
    </row>
    <row r="14" spans="1:14" s="5" customFormat="1" ht="15" customHeight="1">
      <c r="A14" s="20" t="s">
        <v>528</v>
      </c>
      <c r="B14" s="66">
        <v>3.272727272727273</v>
      </c>
      <c r="C14" s="66">
        <v>3.272727272727273</v>
      </c>
      <c r="D14" s="66">
        <v>3.267</v>
      </c>
      <c r="E14" s="75">
        <v>9</v>
      </c>
      <c r="F14" s="75">
        <v>8</v>
      </c>
      <c r="G14" s="75">
        <v>12</v>
      </c>
      <c r="H14" s="75">
        <v>2</v>
      </c>
      <c r="I14" s="75">
        <v>3</v>
      </c>
      <c r="J14" s="75">
        <v>3</v>
      </c>
      <c r="K14" s="75">
        <v>0</v>
      </c>
      <c r="L14" s="75">
        <v>0</v>
      </c>
      <c r="M14" s="75">
        <v>0</v>
      </c>
      <c r="N14" s="196"/>
    </row>
    <row r="15" spans="1:14" s="5" customFormat="1" ht="15" customHeight="1">
      <c r="A15" s="20" t="s">
        <v>471</v>
      </c>
      <c r="B15" s="66">
        <v>3.5555555555555554</v>
      </c>
      <c r="C15" s="66">
        <v>3.111111111111111</v>
      </c>
      <c r="D15" s="66">
        <v>3.538</v>
      </c>
      <c r="E15" s="75">
        <v>6</v>
      </c>
      <c r="F15" s="75">
        <v>7</v>
      </c>
      <c r="G15" s="75">
        <v>9</v>
      </c>
      <c r="H15" s="75">
        <v>3</v>
      </c>
      <c r="I15" s="75">
        <v>2</v>
      </c>
      <c r="J15" s="75">
        <v>4</v>
      </c>
      <c r="K15" s="75">
        <v>0</v>
      </c>
      <c r="L15" s="75">
        <v>0</v>
      </c>
      <c r="M15" s="75">
        <v>0</v>
      </c>
      <c r="N15" s="196"/>
    </row>
    <row r="16" spans="1:14" s="5" customFormat="1" ht="15" customHeight="1">
      <c r="A16" s="20" t="s">
        <v>529</v>
      </c>
      <c r="B16" s="66">
        <v>3.5833333333333335</v>
      </c>
      <c r="C16" s="66">
        <v>3.8461538461538463</v>
      </c>
      <c r="D16" s="66">
        <v>3.154</v>
      </c>
      <c r="E16" s="75">
        <v>6</v>
      </c>
      <c r="F16" s="75">
        <v>5</v>
      </c>
      <c r="G16" s="75">
        <v>10</v>
      </c>
      <c r="H16" s="75">
        <v>7</v>
      </c>
      <c r="I16" s="75">
        <v>8</v>
      </c>
      <c r="J16" s="75">
        <v>3</v>
      </c>
      <c r="K16" s="75">
        <v>0</v>
      </c>
      <c r="L16" s="75">
        <v>0</v>
      </c>
      <c r="M16" s="75">
        <v>0</v>
      </c>
      <c r="N16" s="196"/>
    </row>
    <row r="17" spans="1:14" s="5" customFormat="1" ht="15" customHeight="1">
      <c r="A17" s="20" t="s">
        <v>472</v>
      </c>
      <c r="B17" s="66">
        <v>3.933333333333333</v>
      </c>
      <c r="C17" s="66">
        <v>3.7142857142857144</v>
      </c>
      <c r="D17" s="66">
        <v>4</v>
      </c>
      <c r="E17" s="75">
        <v>6</v>
      </c>
      <c r="F17" s="75">
        <v>7</v>
      </c>
      <c r="G17" s="75">
        <v>6</v>
      </c>
      <c r="H17" s="75">
        <v>9</v>
      </c>
      <c r="I17" s="75">
        <v>7</v>
      </c>
      <c r="J17" s="75">
        <v>8</v>
      </c>
      <c r="K17" s="75">
        <v>0</v>
      </c>
      <c r="L17" s="75">
        <v>0</v>
      </c>
      <c r="M17" s="75">
        <v>0</v>
      </c>
      <c r="N17" s="196"/>
    </row>
    <row r="18" spans="1:14" s="5" customFormat="1" ht="15" customHeight="1">
      <c r="A18" s="20" t="s">
        <v>473</v>
      </c>
      <c r="B18" s="66">
        <v>4.2</v>
      </c>
      <c r="C18" s="66">
        <v>3.8</v>
      </c>
      <c r="D18" s="66">
        <v>3.857</v>
      </c>
      <c r="E18" s="75">
        <v>1</v>
      </c>
      <c r="F18" s="75">
        <v>2</v>
      </c>
      <c r="G18" s="75">
        <v>2</v>
      </c>
      <c r="H18" s="75">
        <v>4</v>
      </c>
      <c r="I18" s="75">
        <v>3</v>
      </c>
      <c r="J18" s="75">
        <v>5</v>
      </c>
      <c r="K18" s="75">
        <v>0</v>
      </c>
      <c r="L18" s="75">
        <v>0</v>
      </c>
      <c r="M18" s="75">
        <v>0</v>
      </c>
      <c r="N18" s="196"/>
    </row>
    <row r="19" spans="1:14" s="5" customFormat="1" ht="15" customHeight="1">
      <c r="A19" s="20" t="s">
        <v>530</v>
      </c>
      <c r="B19" s="66">
        <v>3.1904761904761907</v>
      </c>
      <c r="C19" s="66">
        <v>3.4</v>
      </c>
      <c r="D19" s="66">
        <v>3.259</v>
      </c>
      <c r="E19" s="75">
        <v>17</v>
      </c>
      <c r="F19" s="75">
        <v>16</v>
      </c>
      <c r="G19" s="75">
        <v>23</v>
      </c>
      <c r="H19" s="75">
        <v>4</v>
      </c>
      <c r="I19" s="75">
        <v>3</v>
      </c>
      <c r="J19" s="75">
        <v>3</v>
      </c>
      <c r="K19" s="75">
        <v>0</v>
      </c>
      <c r="L19" s="75">
        <v>1</v>
      </c>
      <c r="M19" s="75">
        <v>1</v>
      </c>
      <c r="N19" s="196"/>
    </row>
    <row r="20" spans="1:14" s="4" customFormat="1" ht="19.5" customHeight="1">
      <c r="A20" s="21" t="s">
        <v>474</v>
      </c>
      <c r="B20" s="68">
        <v>3.75</v>
      </c>
      <c r="C20" s="68">
        <v>3.7058823529411766</v>
      </c>
      <c r="D20" s="68">
        <v>3.739</v>
      </c>
      <c r="E20" s="67">
        <v>9</v>
      </c>
      <c r="F20" s="67">
        <v>9</v>
      </c>
      <c r="G20" s="67">
        <v>12</v>
      </c>
      <c r="H20" s="67">
        <v>6</v>
      </c>
      <c r="I20" s="67">
        <v>7</v>
      </c>
      <c r="J20" s="67">
        <v>11</v>
      </c>
      <c r="K20" s="67">
        <v>1</v>
      </c>
      <c r="L20" s="67">
        <v>1</v>
      </c>
      <c r="M20" s="67">
        <v>0</v>
      </c>
      <c r="N20" s="196"/>
    </row>
    <row r="21" spans="1:14" s="5" customFormat="1" ht="15" customHeight="1">
      <c r="A21" s="20" t="s">
        <v>531</v>
      </c>
      <c r="B21" s="66">
        <v>3.625</v>
      </c>
      <c r="C21" s="66">
        <v>3.6666666666666665</v>
      </c>
      <c r="D21" s="66">
        <v>4.1</v>
      </c>
      <c r="E21" s="75">
        <v>4</v>
      </c>
      <c r="F21" s="75">
        <v>4</v>
      </c>
      <c r="G21" s="75">
        <v>3</v>
      </c>
      <c r="H21" s="75">
        <v>4</v>
      </c>
      <c r="I21" s="75">
        <v>5</v>
      </c>
      <c r="J21" s="75">
        <v>7</v>
      </c>
      <c r="K21" s="75">
        <v>0</v>
      </c>
      <c r="L21" s="75">
        <v>0</v>
      </c>
      <c r="M21" s="75">
        <v>0</v>
      </c>
      <c r="N21" s="196"/>
    </row>
    <row r="22" spans="1:14" s="5" customFormat="1" ht="15" customHeight="1">
      <c r="A22" s="20" t="s">
        <v>475</v>
      </c>
      <c r="B22" s="66">
        <v>6</v>
      </c>
      <c r="C22" s="66">
        <v>5.5</v>
      </c>
      <c r="D22" s="66">
        <v>5</v>
      </c>
      <c r="E22" s="75">
        <v>0</v>
      </c>
      <c r="F22" s="75">
        <v>0</v>
      </c>
      <c r="G22" s="75">
        <v>0</v>
      </c>
      <c r="H22" s="75">
        <v>1</v>
      </c>
      <c r="I22" s="75">
        <v>1</v>
      </c>
      <c r="J22" s="75">
        <v>2</v>
      </c>
      <c r="K22" s="75">
        <v>1</v>
      </c>
      <c r="L22" s="75">
        <v>1</v>
      </c>
      <c r="M22" s="75">
        <v>0</v>
      </c>
      <c r="N22" s="196"/>
    </row>
    <row r="23" spans="1:14" s="5" customFormat="1" ht="15" customHeight="1">
      <c r="A23" s="20" t="s">
        <v>532</v>
      </c>
      <c r="B23" s="66">
        <v>3.1666666666666665</v>
      </c>
      <c r="C23" s="66">
        <v>3.1666666666666665</v>
      </c>
      <c r="D23" s="66">
        <v>3.182</v>
      </c>
      <c r="E23" s="75">
        <v>5</v>
      </c>
      <c r="F23" s="75">
        <v>5</v>
      </c>
      <c r="G23" s="75">
        <v>9</v>
      </c>
      <c r="H23" s="75">
        <v>1</v>
      </c>
      <c r="I23" s="75">
        <v>1</v>
      </c>
      <c r="J23" s="75">
        <v>2</v>
      </c>
      <c r="K23" s="75">
        <v>0</v>
      </c>
      <c r="L23" s="75">
        <v>0</v>
      </c>
      <c r="M23" s="75">
        <v>0</v>
      </c>
      <c r="N23" s="196"/>
    </row>
    <row r="24" spans="1:14" s="5" customFormat="1" ht="19.5" customHeight="1">
      <c r="A24" s="22" t="s">
        <v>533</v>
      </c>
      <c r="B24" s="73">
        <v>3.6136363636363638</v>
      </c>
      <c r="C24" s="73">
        <v>3.628787878787879</v>
      </c>
      <c r="D24" s="73">
        <v>3.537</v>
      </c>
      <c r="E24" s="69">
        <v>76</v>
      </c>
      <c r="F24" s="69">
        <v>74</v>
      </c>
      <c r="G24" s="69">
        <v>106</v>
      </c>
      <c r="H24" s="69">
        <v>55</v>
      </c>
      <c r="I24" s="69">
        <v>55</v>
      </c>
      <c r="J24" s="69">
        <v>57</v>
      </c>
      <c r="K24" s="69">
        <v>2</v>
      </c>
      <c r="L24" s="69">
        <v>3</v>
      </c>
      <c r="M24" s="69">
        <v>1</v>
      </c>
      <c r="N24" s="196"/>
    </row>
    <row r="25" spans="1:14" s="5" customFormat="1" ht="19.5" customHeight="1">
      <c r="A25" s="23" t="s">
        <v>478</v>
      </c>
      <c r="B25" s="87"/>
      <c r="C25" s="87"/>
      <c r="D25" s="87"/>
      <c r="E25" s="87"/>
      <c r="F25" s="87"/>
      <c r="G25" s="87"/>
      <c r="H25" s="87"/>
      <c r="I25" s="87"/>
      <c r="J25" s="87"/>
      <c r="K25" s="87"/>
      <c r="L25" s="87"/>
      <c r="M25" s="87"/>
      <c r="N25" s="196"/>
    </row>
    <row r="26" spans="1:14" s="5" customFormat="1" ht="15" customHeight="1">
      <c r="A26" s="20" t="s">
        <v>534</v>
      </c>
      <c r="B26" s="66">
        <v>4.2</v>
      </c>
      <c r="C26" s="66">
        <v>4.176470588235294</v>
      </c>
      <c r="D26" s="66">
        <v>4.057</v>
      </c>
      <c r="E26" s="75">
        <v>12</v>
      </c>
      <c r="F26" s="75">
        <v>11</v>
      </c>
      <c r="G26" s="75">
        <v>11</v>
      </c>
      <c r="H26" s="75">
        <v>21</v>
      </c>
      <c r="I26" s="75">
        <v>21</v>
      </c>
      <c r="J26" s="75">
        <v>24</v>
      </c>
      <c r="K26" s="75">
        <v>2</v>
      </c>
      <c r="L26" s="75">
        <v>2</v>
      </c>
      <c r="M26" s="75">
        <v>0</v>
      </c>
      <c r="N26" s="196"/>
    </row>
    <row r="27" spans="1:14" s="5" customFormat="1" ht="15" customHeight="1">
      <c r="A27" s="20" t="s">
        <v>535</v>
      </c>
      <c r="B27" s="66"/>
      <c r="C27" s="66"/>
      <c r="D27" s="66"/>
      <c r="E27" s="75"/>
      <c r="F27" s="75"/>
      <c r="G27" s="75"/>
      <c r="H27" s="75"/>
      <c r="I27" s="75"/>
      <c r="J27" s="75"/>
      <c r="K27" s="75"/>
      <c r="L27" s="75"/>
      <c r="M27" s="75"/>
      <c r="N27" s="196"/>
    </row>
    <row r="28" spans="1:14" s="5" customFormat="1" ht="15" customHeight="1">
      <c r="A28" s="24" t="s">
        <v>479</v>
      </c>
      <c r="B28" s="66">
        <v>3.75</v>
      </c>
      <c r="C28" s="66">
        <v>3.6363636363636362</v>
      </c>
      <c r="D28" s="66">
        <v>3.667</v>
      </c>
      <c r="E28" s="75">
        <v>6</v>
      </c>
      <c r="F28" s="75">
        <v>6</v>
      </c>
      <c r="G28" s="75">
        <v>9</v>
      </c>
      <c r="H28" s="75">
        <v>6</v>
      </c>
      <c r="I28" s="75">
        <v>5</v>
      </c>
      <c r="J28" s="75">
        <v>6</v>
      </c>
      <c r="K28" s="75">
        <v>0</v>
      </c>
      <c r="L28" s="75">
        <v>0</v>
      </c>
      <c r="M28" s="75">
        <v>0</v>
      </c>
      <c r="N28" s="196"/>
    </row>
    <row r="29" spans="1:14" s="5" customFormat="1" ht="15" customHeight="1">
      <c r="A29" s="24" t="s">
        <v>480</v>
      </c>
      <c r="B29" s="66">
        <v>3.466666666666667</v>
      </c>
      <c r="C29" s="66">
        <v>3.6363636363636362</v>
      </c>
      <c r="D29" s="66">
        <v>3.5</v>
      </c>
      <c r="E29" s="75">
        <v>9</v>
      </c>
      <c r="F29" s="75">
        <v>11</v>
      </c>
      <c r="G29" s="75">
        <v>9</v>
      </c>
      <c r="H29" s="75">
        <v>6</v>
      </c>
      <c r="I29" s="75">
        <v>6</v>
      </c>
      <c r="J29" s="75">
        <v>5</v>
      </c>
      <c r="K29" s="75">
        <v>0</v>
      </c>
      <c r="L29" s="75">
        <v>0</v>
      </c>
      <c r="M29" s="75">
        <v>0</v>
      </c>
      <c r="N29" s="196"/>
    </row>
    <row r="30" spans="1:14" s="5" customFormat="1" ht="15" customHeight="1">
      <c r="A30" s="24" t="s">
        <v>481</v>
      </c>
      <c r="B30" s="66">
        <v>3.625</v>
      </c>
      <c r="C30" s="66">
        <v>3.6363636363636362</v>
      </c>
      <c r="D30" s="66">
        <v>3.667</v>
      </c>
      <c r="E30" s="75">
        <v>9</v>
      </c>
      <c r="F30" s="75">
        <v>14</v>
      </c>
      <c r="G30" s="75">
        <v>18</v>
      </c>
      <c r="H30" s="75">
        <v>8</v>
      </c>
      <c r="I30" s="75">
        <v>9</v>
      </c>
      <c r="J30" s="75">
        <v>8</v>
      </c>
      <c r="K30" s="75">
        <v>0</v>
      </c>
      <c r="L30" s="75">
        <v>1</v>
      </c>
      <c r="M30" s="75">
        <v>1</v>
      </c>
      <c r="N30" s="196"/>
    </row>
    <row r="31" spans="1:14" s="5" customFormat="1" ht="15" customHeight="1">
      <c r="A31" s="24" t="s">
        <v>482</v>
      </c>
      <c r="B31" s="66">
        <v>3.240740740740741</v>
      </c>
      <c r="C31" s="66">
        <v>3.6363636363636362</v>
      </c>
      <c r="D31" s="66">
        <v>3.219</v>
      </c>
      <c r="E31" s="75">
        <v>40</v>
      </c>
      <c r="F31" s="75">
        <v>32</v>
      </c>
      <c r="G31" s="75">
        <v>59</v>
      </c>
      <c r="H31" s="75">
        <v>14</v>
      </c>
      <c r="I31" s="75">
        <v>14</v>
      </c>
      <c r="J31" s="75">
        <v>14</v>
      </c>
      <c r="K31" s="75">
        <v>0</v>
      </c>
      <c r="L31" s="75">
        <v>0</v>
      </c>
      <c r="M31" s="75">
        <v>0</v>
      </c>
      <c r="N31" s="196"/>
    </row>
    <row r="32" spans="1:14" s="4" customFormat="1" ht="19.5" customHeight="1">
      <c r="A32" s="22" t="s">
        <v>533</v>
      </c>
      <c r="B32" s="70">
        <v>3.6136363636363638</v>
      </c>
      <c r="C32" s="70">
        <v>3.6363636363636362</v>
      </c>
      <c r="D32" s="70">
        <v>3.537</v>
      </c>
      <c r="E32" s="84">
        <v>76</v>
      </c>
      <c r="F32" s="84">
        <v>74</v>
      </c>
      <c r="G32" s="84">
        <v>106</v>
      </c>
      <c r="H32" s="84">
        <v>55</v>
      </c>
      <c r="I32" s="84">
        <v>55</v>
      </c>
      <c r="J32" s="84">
        <v>57</v>
      </c>
      <c r="K32" s="84">
        <v>2</v>
      </c>
      <c r="L32" s="84">
        <v>3</v>
      </c>
      <c r="M32" s="84">
        <v>1</v>
      </c>
      <c r="N32" s="196"/>
    </row>
    <row r="33" spans="1:13" ht="11.25">
      <c r="A33" s="1" t="s">
        <v>58</v>
      </c>
      <c r="G33" s="8"/>
      <c r="H33" s="8"/>
      <c r="I33" s="8"/>
      <c r="J33" s="39"/>
      <c r="K33" s="39"/>
      <c r="L33" s="39"/>
      <c r="M33" s="1"/>
    </row>
    <row r="34" spans="2:13" ht="11.25">
      <c r="B34" s="16"/>
      <c r="C34" s="16"/>
      <c r="D34" s="16"/>
      <c r="E34" s="16"/>
      <c r="F34" s="16"/>
      <c r="G34" s="16"/>
      <c r="H34" s="16"/>
      <c r="I34" s="16"/>
      <c r="J34" s="16"/>
      <c r="K34" s="16"/>
      <c r="L34" s="16"/>
      <c r="M34" s="16"/>
    </row>
    <row r="35" spans="2:13" ht="11.25">
      <c r="B35" s="16"/>
      <c r="C35" s="16"/>
      <c r="D35" s="16"/>
      <c r="E35" s="16"/>
      <c r="F35" s="16"/>
      <c r="G35" s="16"/>
      <c r="H35" s="16"/>
      <c r="I35" s="16"/>
      <c r="J35" s="16"/>
      <c r="K35" s="16"/>
      <c r="L35" s="16"/>
      <c r="M35" s="16"/>
    </row>
    <row r="36" spans="1:13" ht="11.25">
      <c r="A36" s="7"/>
      <c r="B36" s="276"/>
      <c r="C36" s="276"/>
      <c r="D36" s="276"/>
      <c r="E36" s="276"/>
      <c r="F36" s="276"/>
      <c r="G36" s="276"/>
      <c r="H36" s="276"/>
      <c r="I36" s="276"/>
      <c r="J36" s="276"/>
      <c r="K36" s="276"/>
      <c r="L36" s="276"/>
      <c r="M36" s="276"/>
    </row>
    <row r="37" spans="1:12" ht="11.25">
      <c r="A37" s="7"/>
      <c r="B37" s="7"/>
      <c r="C37" s="7"/>
      <c r="D37" s="7"/>
      <c r="E37" s="7"/>
      <c r="F37" s="230"/>
      <c r="G37" s="7"/>
      <c r="H37" s="7"/>
      <c r="I37" s="7"/>
      <c r="J37" s="7"/>
      <c r="K37" s="7"/>
      <c r="L37" s="7"/>
    </row>
    <row r="38" spans="1:12" ht="11.25">
      <c r="A38" s="7"/>
      <c r="B38" s="7"/>
      <c r="C38" s="7"/>
      <c r="D38" s="7"/>
      <c r="E38" s="7"/>
      <c r="F38" s="7"/>
      <c r="G38" s="7"/>
      <c r="H38" s="7"/>
      <c r="I38" s="7"/>
      <c r="J38" s="7"/>
      <c r="K38" s="7"/>
      <c r="L38" s="7"/>
    </row>
    <row r="39" spans="1:12" ht="11.25">
      <c r="A39" s="7"/>
      <c r="B39" s="7"/>
      <c r="C39" s="7"/>
      <c r="D39" s="7"/>
      <c r="E39" s="7"/>
      <c r="F39" s="7"/>
      <c r="G39" s="7"/>
      <c r="H39" s="7"/>
      <c r="I39" s="7"/>
      <c r="J39" s="7"/>
      <c r="K39" s="7"/>
      <c r="L39" s="7"/>
    </row>
  </sheetData>
  <mergeCells count="7">
    <mergeCell ref="B7:D7"/>
    <mergeCell ref="K7:M7"/>
    <mergeCell ref="E5:M6"/>
    <mergeCell ref="A2:I2"/>
    <mergeCell ref="A3:I3"/>
    <mergeCell ref="B5:D6"/>
    <mergeCell ref="H7:J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7.xml><?xml version="1.0" encoding="utf-8"?>
<worksheet xmlns="http://schemas.openxmlformats.org/spreadsheetml/2006/main" xmlns:r="http://schemas.openxmlformats.org/officeDocument/2006/relationships">
  <sheetPr codeName="Hoja36"/>
  <dimension ref="A1:R40"/>
  <sheetViews>
    <sheetView showGridLines="0" workbookViewId="0" topLeftCell="A1">
      <selection activeCell="A1" sqref="A1"/>
    </sheetView>
  </sheetViews>
  <sheetFormatPr defaultColWidth="11.421875" defaultRowHeight="12.75"/>
  <cols>
    <col min="1" max="1" width="60.7109375" style="1" customWidth="1"/>
    <col min="2" max="16" width="6.8515625" style="1" customWidth="1"/>
    <col min="17" max="17" width="16.28125" style="1" customWidth="1"/>
    <col min="18" max="18" width="10.28125" style="1" customWidth="1"/>
    <col min="19" max="16384" width="11.421875" style="1" customWidth="1"/>
  </cols>
  <sheetData>
    <row r="1" spans="13:18" ht="12.75" customHeight="1">
      <c r="M1" s="31"/>
      <c r="N1" s="31"/>
      <c r="O1" s="31"/>
      <c r="P1" s="31"/>
      <c r="Q1" s="31"/>
      <c r="R1" s="31"/>
    </row>
    <row r="2" spans="1:13" s="10" customFormat="1" ht="12.75" customHeight="1">
      <c r="A2" s="564"/>
      <c r="B2" s="564"/>
      <c r="C2" s="564"/>
      <c r="D2" s="564"/>
      <c r="E2" s="564"/>
      <c r="F2" s="564"/>
      <c r="G2" s="564"/>
      <c r="H2" s="564"/>
      <c r="I2" s="564"/>
      <c r="J2" s="564"/>
      <c r="K2" s="564"/>
      <c r="L2" s="277"/>
      <c r="M2" s="278"/>
    </row>
    <row r="3" spans="1:16" s="10" customFormat="1" ht="16.5" customHeight="1">
      <c r="A3" s="565" t="s">
        <v>441</v>
      </c>
      <c r="B3" s="565"/>
      <c r="C3" s="565"/>
      <c r="D3" s="565"/>
      <c r="E3" s="565"/>
      <c r="F3" s="565"/>
      <c r="G3" s="565"/>
      <c r="H3" s="565"/>
      <c r="I3" s="566"/>
      <c r="J3" s="566"/>
      <c r="K3" s="566"/>
      <c r="L3" s="12"/>
      <c r="M3" s="12"/>
      <c r="N3" s="12"/>
      <c r="O3" s="12"/>
      <c r="P3" s="13" t="s">
        <v>442</v>
      </c>
    </row>
    <row r="4" spans="7:16" ht="20.25" customHeight="1">
      <c r="G4" s="31"/>
      <c r="H4" s="31"/>
      <c r="I4" s="31"/>
      <c r="J4" s="31"/>
      <c r="K4" s="31"/>
      <c r="L4" s="31"/>
      <c r="M4" s="31"/>
      <c r="N4" s="31"/>
      <c r="O4" s="31"/>
      <c r="P4" s="31"/>
    </row>
    <row r="5" spans="1:16" ht="40.5" customHeight="1">
      <c r="A5" s="510"/>
      <c r="B5" s="484" t="s">
        <v>505</v>
      </c>
      <c r="C5" s="484"/>
      <c r="D5" s="484"/>
      <c r="E5" s="466" t="s">
        <v>437</v>
      </c>
      <c r="F5" s="466"/>
      <c r="G5" s="466"/>
      <c r="H5" s="466"/>
      <c r="I5" s="466"/>
      <c r="J5" s="466"/>
      <c r="K5" s="466"/>
      <c r="L5" s="466"/>
      <c r="M5" s="466"/>
      <c r="N5" s="466"/>
      <c r="O5" s="466"/>
      <c r="P5" s="466"/>
    </row>
    <row r="6" spans="1:16" ht="12.75" customHeight="1">
      <c r="A6" s="510"/>
      <c r="B6" s="484"/>
      <c r="C6" s="484"/>
      <c r="D6" s="484"/>
      <c r="E6" s="465" t="s">
        <v>166</v>
      </c>
      <c r="F6" s="465"/>
      <c r="G6" s="465"/>
      <c r="H6" s="465" t="s">
        <v>507</v>
      </c>
      <c r="I6" s="465"/>
      <c r="J6" s="465"/>
      <c r="K6" s="465" t="s">
        <v>168</v>
      </c>
      <c r="L6" s="465"/>
      <c r="M6" s="465"/>
      <c r="N6" s="465" t="s">
        <v>508</v>
      </c>
      <c r="O6" s="465"/>
      <c r="P6" s="465"/>
    </row>
    <row r="7" spans="1:16" ht="18.75" customHeight="1">
      <c r="A7" s="510"/>
      <c r="B7" s="504"/>
      <c r="C7" s="504"/>
      <c r="D7" s="504"/>
      <c r="E7" s="466"/>
      <c r="F7" s="466"/>
      <c r="G7" s="466"/>
      <c r="H7" s="466"/>
      <c r="I7" s="466"/>
      <c r="J7" s="466"/>
      <c r="K7" s="466"/>
      <c r="L7" s="466"/>
      <c r="M7" s="466"/>
      <c r="N7" s="466"/>
      <c r="O7" s="466"/>
      <c r="P7" s="466"/>
    </row>
    <row r="8" spans="1:16" ht="15" customHeight="1">
      <c r="A8" s="40"/>
      <c r="B8" s="18">
        <v>2010</v>
      </c>
      <c r="C8" s="18">
        <v>2009</v>
      </c>
      <c r="D8" s="18">
        <v>2008</v>
      </c>
      <c r="E8" s="18">
        <v>2010</v>
      </c>
      <c r="F8" s="18">
        <v>2009</v>
      </c>
      <c r="G8" s="18">
        <v>2008</v>
      </c>
      <c r="H8" s="18">
        <v>2010</v>
      </c>
      <c r="I8" s="18">
        <v>2009</v>
      </c>
      <c r="J8" s="18">
        <v>2008</v>
      </c>
      <c r="K8" s="18">
        <v>2010</v>
      </c>
      <c r="L8" s="18">
        <v>2009</v>
      </c>
      <c r="M8" s="18">
        <v>2008</v>
      </c>
      <c r="N8" s="18">
        <v>2010</v>
      </c>
      <c r="O8" s="18">
        <v>2009</v>
      </c>
      <c r="P8" s="18">
        <v>2008</v>
      </c>
    </row>
    <row r="9" spans="1:17" ht="15" customHeight="1">
      <c r="A9" s="19" t="s">
        <v>468</v>
      </c>
      <c r="B9" s="376">
        <v>117</v>
      </c>
      <c r="C9" s="376">
        <v>115</v>
      </c>
      <c r="D9" s="376">
        <v>119</v>
      </c>
      <c r="E9" s="371">
        <v>5.238</v>
      </c>
      <c r="F9" s="371">
        <v>6.490384615384616</v>
      </c>
      <c r="G9" s="371">
        <v>7.226107226107226</v>
      </c>
      <c r="H9" s="371">
        <v>40.38</v>
      </c>
      <c r="I9" s="371">
        <v>39.66346153846153</v>
      </c>
      <c r="J9" s="371">
        <v>38.22843822843823</v>
      </c>
      <c r="K9" s="371">
        <v>50.1187648456057</v>
      </c>
      <c r="L9" s="371">
        <v>49.03846153846153</v>
      </c>
      <c r="M9" s="371">
        <v>49.883449883449885</v>
      </c>
      <c r="N9" s="371">
        <v>4.28</v>
      </c>
      <c r="O9" s="371">
        <v>4.807692307692308</v>
      </c>
      <c r="P9" s="371">
        <v>4.662004662004662</v>
      </c>
      <c r="Q9" s="16"/>
    </row>
    <row r="10" spans="1:17" ht="15" customHeight="1">
      <c r="A10" s="20" t="s">
        <v>469</v>
      </c>
      <c r="B10" s="65">
        <v>10</v>
      </c>
      <c r="C10" s="65">
        <v>11</v>
      </c>
      <c r="D10" s="65">
        <v>12</v>
      </c>
      <c r="E10" s="66">
        <v>2.857142857142857</v>
      </c>
      <c r="F10" s="66">
        <v>2.631578947368421</v>
      </c>
      <c r="G10" s="66">
        <v>2.4390243902439024</v>
      </c>
      <c r="H10" s="66">
        <v>34.285714285714285</v>
      </c>
      <c r="I10" s="66">
        <v>39.473684210526315</v>
      </c>
      <c r="J10" s="66">
        <v>39.02439024390244</v>
      </c>
      <c r="K10" s="66">
        <v>57.14285714285714</v>
      </c>
      <c r="L10" s="66">
        <v>52.63157894736842</v>
      </c>
      <c r="M10" s="66">
        <v>48.78048780487805</v>
      </c>
      <c r="N10" s="66">
        <v>5.714285714285714</v>
      </c>
      <c r="O10" s="66">
        <v>5.263157894736842</v>
      </c>
      <c r="P10" s="66">
        <v>9.75609756097561</v>
      </c>
      <c r="Q10" s="16"/>
    </row>
    <row r="11" spans="1:17" ht="15" customHeight="1">
      <c r="A11" s="20" t="s">
        <v>526</v>
      </c>
      <c r="B11" s="65">
        <v>12</v>
      </c>
      <c r="C11" s="65">
        <v>11</v>
      </c>
      <c r="D11" s="65">
        <v>12</v>
      </c>
      <c r="E11" s="66">
        <v>2.380952</v>
      </c>
      <c r="F11" s="66">
        <v>4.878048780487805</v>
      </c>
      <c r="G11" s="66">
        <v>2.3255813953488373</v>
      </c>
      <c r="H11" s="66">
        <v>52.38095238095239</v>
      </c>
      <c r="I11" s="66">
        <v>53.65853658536586</v>
      </c>
      <c r="J11" s="66">
        <v>46.51162790697674</v>
      </c>
      <c r="K11" s="66">
        <v>42.85714</v>
      </c>
      <c r="L11" s="66">
        <v>36.58536585365854</v>
      </c>
      <c r="M11" s="66">
        <v>39.53488372093023</v>
      </c>
      <c r="N11" s="66">
        <v>2.38</v>
      </c>
      <c r="O11" s="66">
        <v>4.878048780487805</v>
      </c>
      <c r="P11" s="66">
        <v>11.627906976744185</v>
      </c>
      <c r="Q11" s="16"/>
    </row>
    <row r="12" spans="1:17" ht="15" customHeight="1">
      <c r="A12" s="20" t="s">
        <v>527</v>
      </c>
      <c r="B12" s="65">
        <v>12</v>
      </c>
      <c r="C12" s="65">
        <v>12</v>
      </c>
      <c r="D12" s="65">
        <v>11</v>
      </c>
      <c r="E12" s="66">
        <v>0</v>
      </c>
      <c r="F12" s="66">
        <v>0</v>
      </c>
      <c r="G12" s="66">
        <v>2.0408163265306123</v>
      </c>
      <c r="H12" s="66">
        <v>56</v>
      </c>
      <c r="I12" s="66">
        <v>55.769230769230774</v>
      </c>
      <c r="J12" s="66">
        <v>55.10204081632652</v>
      </c>
      <c r="K12" s="66">
        <v>38</v>
      </c>
      <c r="L12" s="66">
        <v>38.46153846153847</v>
      </c>
      <c r="M12" s="66">
        <v>42.857142857142854</v>
      </c>
      <c r="N12" s="66">
        <v>6</v>
      </c>
      <c r="O12" s="66">
        <v>5.769230769230769</v>
      </c>
      <c r="P12" s="66">
        <v>0</v>
      </c>
      <c r="Q12" s="16"/>
    </row>
    <row r="13" spans="1:17" ht="15" customHeight="1">
      <c r="A13" s="20" t="s">
        <v>470</v>
      </c>
      <c r="B13" s="65">
        <v>9</v>
      </c>
      <c r="C13" s="65">
        <v>9</v>
      </c>
      <c r="D13" s="65">
        <v>9</v>
      </c>
      <c r="E13" s="66">
        <v>15.625</v>
      </c>
      <c r="F13" s="66">
        <v>15.625</v>
      </c>
      <c r="G13" s="66">
        <v>16.129032258064516</v>
      </c>
      <c r="H13" s="66">
        <v>31.25</v>
      </c>
      <c r="I13" s="66">
        <v>28.125</v>
      </c>
      <c r="J13" s="66">
        <v>25.806451612903224</v>
      </c>
      <c r="K13" s="66">
        <v>50</v>
      </c>
      <c r="L13" s="66">
        <v>43.75</v>
      </c>
      <c r="M13" s="66">
        <v>45.16129032258064</v>
      </c>
      <c r="N13" s="66">
        <v>3.125</v>
      </c>
      <c r="O13" s="66">
        <v>12.5</v>
      </c>
      <c r="P13" s="66">
        <v>12.903225806451612</v>
      </c>
      <c r="Q13" s="16"/>
    </row>
    <row r="14" spans="1:17" ht="15" customHeight="1">
      <c r="A14" s="20" t="s">
        <v>528</v>
      </c>
      <c r="B14" s="65">
        <v>11</v>
      </c>
      <c r="C14" s="65">
        <v>11</v>
      </c>
      <c r="D14" s="65">
        <v>11</v>
      </c>
      <c r="E14" s="66">
        <v>5.555555555555555</v>
      </c>
      <c r="F14" s="66">
        <v>8.333333333333332</v>
      </c>
      <c r="G14" s="66">
        <v>8.108108108108109</v>
      </c>
      <c r="H14" s="66">
        <v>25</v>
      </c>
      <c r="I14" s="66">
        <v>30.555555555555557</v>
      </c>
      <c r="J14" s="66">
        <v>35.13513513513514</v>
      </c>
      <c r="K14" s="66">
        <v>63.888888888888886</v>
      </c>
      <c r="L14" s="66">
        <v>58.333333333333336</v>
      </c>
      <c r="M14" s="66">
        <v>54.054054054054056</v>
      </c>
      <c r="N14" s="66">
        <v>5.555555555555555</v>
      </c>
      <c r="O14" s="66">
        <v>2.7777777777777777</v>
      </c>
      <c r="P14" s="66">
        <v>2.7027027027027026</v>
      </c>
      <c r="Q14" s="16"/>
    </row>
    <row r="15" spans="1:17" ht="15" customHeight="1">
      <c r="A15" s="20" t="s">
        <v>471</v>
      </c>
      <c r="B15" s="65">
        <v>9</v>
      </c>
      <c r="C15" s="65">
        <v>9</v>
      </c>
      <c r="D15" s="65">
        <v>11</v>
      </c>
      <c r="E15" s="66">
        <v>3.125</v>
      </c>
      <c r="F15" s="66">
        <v>3.571428571428571</v>
      </c>
      <c r="G15" s="66">
        <v>7.317073170731707</v>
      </c>
      <c r="H15" s="66">
        <v>40.625</v>
      </c>
      <c r="I15" s="66">
        <v>32.142857142857146</v>
      </c>
      <c r="J15" s="66">
        <v>36.58536585365854</v>
      </c>
      <c r="K15" s="66">
        <v>53.125</v>
      </c>
      <c r="L15" s="66">
        <v>57.14285714285714</v>
      </c>
      <c r="M15" s="66">
        <v>56.09756097560976</v>
      </c>
      <c r="N15" s="66">
        <v>3.125</v>
      </c>
      <c r="O15" s="66">
        <v>7.142857142857142</v>
      </c>
      <c r="P15" s="66">
        <v>0</v>
      </c>
      <c r="Q15" s="16"/>
    </row>
    <row r="16" spans="1:17" ht="15" customHeight="1">
      <c r="A16" s="20" t="s">
        <v>529</v>
      </c>
      <c r="B16" s="65">
        <v>13</v>
      </c>
      <c r="C16" s="65">
        <v>13</v>
      </c>
      <c r="D16" s="65">
        <v>13</v>
      </c>
      <c r="E16" s="66">
        <v>8.51063829787234</v>
      </c>
      <c r="F16" s="66">
        <v>10</v>
      </c>
      <c r="G16" s="66">
        <v>13.333333333333334</v>
      </c>
      <c r="H16" s="66">
        <v>36.17021276595745</v>
      </c>
      <c r="I16" s="66">
        <v>34</v>
      </c>
      <c r="J16" s="66">
        <v>24.444444444444443</v>
      </c>
      <c r="K16" s="66">
        <v>51.06382978723404</v>
      </c>
      <c r="L16" s="66">
        <v>54</v>
      </c>
      <c r="M16" s="66">
        <v>57.77777777777777</v>
      </c>
      <c r="N16" s="66">
        <v>4.25531914893617</v>
      </c>
      <c r="O16" s="66">
        <v>2</v>
      </c>
      <c r="P16" s="66">
        <v>4.444444444444445</v>
      </c>
      <c r="Q16" s="16"/>
    </row>
    <row r="17" spans="1:17" ht="15" customHeight="1">
      <c r="A17" s="20" t="s">
        <v>472</v>
      </c>
      <c r="B17" s="65">
        <v>15</v>
      </c>
      <c r="C17" s="65">
        <v>14</v>
      </c>
      <c r="D17" s="65">
        <v>14</v>
      </c>
      <c r="E17" s="66">
        <v>5.084745762711865</v>
      </c>
      <c r="F17" s="66">
        <v>5.769230769230769</v>
      </c>
      <c r="G17" s="66">
        <v>5.454545454545454</v>
      </c>
      <c r="H17" s="66">
        <v>37.28813559322034</v>
      </c>
      <c r="I17" s="66">
        <v>36.53846153846153</v>
      </c>
      <c r="J17" s="66">
        <v>34.54545454545455</v>
      </c>
      <c r="K17" s="66">
        <v>54.23728813559322</v>
      </c>
      <c r="L17" s="66">
        <v>55.769230769230774</v>
      </c>
      <c r="M17" s="66">
        <v>58.18181818181818</v>
      </c>
      <c r="N17" s="66">
        <v>3.389830508474576</v>
      </c>
      <c r="O17" s="66">
        <v>1.9230769230769231</v>
      </c>
      <c r="P17" s="66">
        <v>1.8181818181818181</v>
      </c>
      <c r="Q17" s="16"/>
    </row>
    <row r="18" spans="1:17" ht="15" customHeight="1">
      <c r="A18" s="20" t="s">
        <v>473</v>
      </c>
      <c r="B18" s="65">
        <v>5</v>
      </c>
      <c r="C18" s="65">
        <v>5</v>
      </c>
      <c r="D18" s="65">
        <v>6</v>
      </c>
      <c r="E18" s="66">
        <v>0</v>
      </c>
      <c r="F18" s="66">
        <v>0</v>
      </c>
      <c r="G18" s="66">
        <v>0</v>
      </c>
      <c r="H18" s="66">
        <v>52.38095238095239</v>
      </c>
      <c r="I18" s="66">
        <v>47.368421052631575</v>
      </c>
      <c r="J18" s="66">
        <v>52.17391304347826</v>
      </c>
      <c r="K18" s="66">
        <v>38.095238095238095</v>
      </c>
      <c r="L18" s="66">
        <v>42.10526315789473</v>
      </c>
      <c r="M18" s="66">
        <v>39.130434782608695</v>
      </c>
      <c r="N18" s="66">
        <v>9.523809523809524</v>
      </c>
      <c r="O18" s="66">
        <v>10.526315789473683</v>
      </c>
      <c r="P18" s="66">
        <v>8.695652173913043</v>
      </c>
      <c r="Q18" s="16"/>
    </row>
    <row r="19" spans="1:17" ht="15" customHeight="1">
      <c r="A19" s="20" t="s">
        <v>530</v>
      </c>
      <c r="B19" s="65">
        <v>21</v>
      </c>
      <c r="C19" s="65">
        <v>20</v>
      </c>
      <c r="D19" s="65">
        <v>20</v>
      </c>
      <c r="E19" s="66">
        <v>7.462686567164178</v>
      </c>
      <c r="F19" s="66">
        <v>10.294117647058822</v>
      </c>
      <c r="G19" s="66">
        <v>12.5</v>
      </c>
      <c r="H19" s="66">
        <v>38.80597014925373</v>
      </c>
      <c r="I19" s="66">
        <v>36.76470588235294</v>
      </c>
      <c r="J19" s="66">
        <v>35.9375</v>
      </c>
      <c r="K19" s="66">
        <v>50.74626865671642</v>
      </c>
      <c r="L19" s="66">
        <v>50</v>
      </c>
      <c r="M19" s="66">
        <v>50</v>
      </c>
      <c r="N19" s="66">
        <v>2.9850746268656714</v>
      </c>
      <c r="O19" s="66">
        <v>2.941176470588235</v>
      </c>
      <c r="P19" s="66">
        <v>1.5625</v>
      </c>
      <c r="Q19" s="16"/>
    </row>
    <row r="20" spans="1:17" ht="15" customHeight="1">
      <c r="A20" s="21" t="s">
        <v>474</v>
      </c>
      <c r="B20" s="67">
        <v>16</v>
      </c>
      <c r="C20" s="67">
        <v>17</v>
      </c>
      <c r="D20" s="67">
        <v>18</v>
      </c>
      <c r="E20" s="68">
        <v>3.33</v>
      </c>
      <c r="F20" s="68">
        <v>3.1746031746031744</v>
      </c>
      <c r="G20" s="68">
        <v>3.0303030303030303</v>
      </c>
      <c r="H20" s="68">
        <v>33.33</v>
      </c>
      <c r="I20" s="68">
        <v>33.33333333333333</v>
      </c>
      <c r="J20" s="68">
        <v>36.36363636363637</v>
      </c>
      <c r="K20" s="68">
        <v>58.33</v>
      </c>
      <c r="L20" s="68">
        <v>60.317460317460316</v>
      </c>
      <c r="M20" s="68">
        <v>56.060606060606055</v>
      </c>
      <c r="N20" s="68">
        <v>5</v>
      </c>
      <c r="O20" s="68">
        <v>3.1746031746031744</v>
      </c>
      <c r="P20" s="68">
        <v>4.545454545454546</v>
      </c>
      <c r="Q20" s="16"/>
    </row>
    <row r="21" spans="1:17" ht="15" customHeight="1">
      <c r="A21" s="20" t="s">
        <v>531</v>
      </c>
      <c r="B21" s="65">
        <v>8</v>
      </c>
      <c r="C21" s="65">
        <v>9</v>
      </c>
      <c r="D21" s="65">
        <v>10</v>
      </c>
      <c r="E21" s="66">
        <v>0</v>
      </c>
      <c r="F21" s="66">
        <v>0</v>
      </c>
      <c r="G21" s="66">
        <v>0</v>
      </c>
      <c r="H21" s="66">
        <v>20.689655172413794</v>
      </c>
      <c r="I21" s="66">
        <v>24.242424242424242</v>
      </c>
      <c r="J21" s="66">
        <v>30.555555555555557</v>
      </c>
      <c r="K21" s="66">
        <v>72.41379310344827</v>
      </c>
      <c r="L21" s="66">
        <v>72.72727272727273</v>
      </c>
      <c r="M21" s="66">
        <v>66.66666666666666</v>
      </c>
      <c r="N21" s="66">
        <v>6.896551724137931</v>
      </c>
      <c r="O21" s="66">
        <v>3.0303030303030303</v>
      </c>
      <c r="P21" s="66">
        <v>2.7777777777777777</v>
      </c>
      <c r="Q21" s="16"/>
    </row>
    <row r="22" spans="1:17" ht="15" customHeight="1">
      <c r="A22" s="20" t="s">
        <v>475</v>
      </c>
      <c r="B22" s="65">
        <v>2</v>
      </c>
      <c r="C22" s="65">
        <v>2</v>
      </c>
      <c r="D22" s="65">
        <v>2</v>
      </c>
      <c r="E22" s="66">
        <v>16.666666666666664</v>
      </c>
      <c r="F22" s="66">
        <v>18.181818181818183</v>
      </c>
      <c r="G22" s="66">
        <v>18.181818181818183</v>
      </c>
      <c r="H22" s="66">
        <v>66.66666666666666</v>
      </c>
      <c r="I22" s="66">
        <v>63.63636363636363</v>
      </c>
      <c r="J22" s="66">
        <v>63.63636363636363</v>
      </c>
      <c r="K22" s="66">
        <v>16.666666666666664</v>
      </c>
      <c r="L22" s="66">
        <v>18.181818181818183</v>
      </c>
      <c r="M22" s="66">
        <v>18.181818181818183</v>
      </c>
      <c r="N22" s="66">
        <v>0</v>
      </c>
      <c r="O22" s="66">
        <v>0</v>
      </c>
      <c r="P22" s="66">
        <v>0</v>
      </c>
      <c r="Q22" s="16"/>
    </row>
    <row r="23" spans="1:17" ht="15" customHeight="1">
      <c r="A23" s="20" t="s">
        <v>532</v>
      </c>
      <c r="B23" s="65">
        <v>6</v>
      </c>
      <c r="C23" s="65">
        <v>6</v>
      </c>
      <c r="D23" s="65">
        <v>6</v>
      </c>
      <c r="E23" s="66">
        <v>0</v>
      </c>
      <c r="F23" s="66">
        <v>0</v>
      </c>
      <c r="G23" s="66">
        <v>0</v>
      </c>
      <c r="H23" s="66">
        <v>31.57894736842105</v>
      </c>
      <c r="I23" s="66">
        <v>31.57894736842105</v>
      </c>
      <c r="J23" s="66">
        <v>31.57894736842105</v>
      </c>
      <c r="K23" s="66">
        <v>63.1578947368421</v>
      </c>
      <c r="L23" s="66">
        <v>63.1578947368421</v>
      </c>
      <c r="M23" s="66">
        <v>57.89473684210527</v>
      </c>
      <c r="N23" s="66">
        <v>5.263157894736842</v>
      </c>
      <c r="O23" s="66">
        <v>5.263157894736842</v>
      </c>
      <c r="P23" s="66">
        <v>10.526315789473683</v>
      </c>
      <c r="Q23" s="16"/>
    </row>
    <row r="24" spans="1:17" ht="15" customHeight="1">
      <c r="A24" s="22" t="s">
        <v>533</v>
      </c>
      <c r="B24" s="69">
        <v>133</v>
      </c>
      <c r="C24" s="69">
        <v>132</v>
      </c>
      <c r="D24" s="69">
        <v>137</v>
      </c>
      <c r="E24" s="70">
        <v>5</v>
      </c>
      <c r="F24" s="70">
        <v>6.05427974947808</v>
      </c>
      <c r="G24" s="70">
        <v>6.666666666666667</v>
      </c>
      <c r="H24" s="70">
        <v>39.501</v>
      </c>
      <c r="I24" s="70">
        <v>38.83089770354906</v>
      </c>
      <c r="J24" s="70">
        <v>37.97979797979798</v>
      </c>
      <c r="K24" s="70">
        <v>51.143451143451145</v>
      </c>
      <c r="L24" s="70">
        <v>50.52192066805845</v>
      </c>
      <c r="M24" s="70">
        <v>50.70707070707071</v>
      </c>
      <c r="N24" s="70">
        <v>4.375</v>
      </c>
      <c r="O24" s="70">
        <v>4.592901878914405</v>
      </c>
      <c r="P24" s="70">
        <v>4.646464646464646</v>
      </c>
      <c r="Q24" s="16"/>
    </row>
    <row r="25" spans="1:17" ht="15" customHeight="1">
      <c r="A25" s="23" t="s">
        <v>478</v>
      </c>
      <c r="B25" s="375"/>
      <c r="C25" s="375"/>
      <c r="D25" s="375"/>
      <c r="G25" s="379"/>
      <c r="J25" s="380"/>
      <c r="K25" s="380"/>
      <c r="M25" s="380"/>
      <c r="N25" s="380"/>
      <c r="P25" s="380"/>
      <c r="Q25" s="16"/>
    </row>
    <row r="26" spans="1:17" ht="15" customHeight="1">
      <c r="A26" s="20" t="s">
        <v>534</v>
      </c>
      <c r="B26" s="65">
        <v>35</v>
      </c>
      <c r="C26" s="65">
        <v>34</v>
      </c>
      <c r="D26" s="65">
        <v>34</v>
      </c>
      <c r="E26" s="66">
        <v>3.4246575342465753</v>
      </c>
      <c r="F26" s="66">
        <v>3.5211267605633805</v>
      </c>
      <c r="G26" s="66">
        <v>4.3</v>
      </c>
      <c r="H26" s="66">
        <v>31.97278911564626</v>
      </c>
      <c r="I26" s="66">
        <v>33.80281690140845</v>
      </c>
      <c r="J26" s="66">
        <v>33.093525179856115</v>
      </c>
      <c r="K26" s="66">
        <v>59.589041095890416</v>
      </c>
      <c r="L26" s="66">
        <v>59.154929577464785</v>
      </c>
      <c r="M26" s="66">
        <v>58.27338129496403</v>
      </c>
      <c r="N26" s="66">
        <v>4.794520547945205</v>
      </c>
      <c r="O26" s="66">
        <v>3.5211267605633805</v>
      </c>
      <c r="P26" s="66">
        <v>4.316546762589928</v>
      </c>
      <c r="Q26" s="16"/>
    </row>
    <row r="27" spans="1:17" ht="15" customHeight="1">
      <c r="A27" s="20" t="s">
        <v>535</v>
      </c>
      <c r="B27" s="65"/>
      <c r="C27" s="65"/>
      <c r="D27" s="65"/>
      <c r="E27" s="66"/>
      <c r="F27" s="66"/>
      <c r="G27" s="66"/>
      <c r="I27" s="66"/>
      <c r="J27" s="66"/>
      <c r="K27" s="66"/>
      <c r="L27" s="66"/>
      <c r="M27" s="66"/>
      <c r="N27" s="66"/>
      <c r="O27" s="66"/>
      <c r="P27" s="66"/>
      <c r="Q27" s="16"/>
    </row>
    <row r="28" spans="1:17" ht="15" customHeight="1">
      <c r="A28" s="24" t="s">
        <v>479</v>
      </c>
      <c r="B28" s="65">
        <v>12</v>
      </c>
      <c r="C28" s="65">
        <v>11</v>
      </c>
      <c r="D28" s="65">
        <v>13</v>
      </c>
      <c r="E28" s="66">
        <v>6.666666666666667</v>
      </c>
      <c r="F28" s="66">
        <v>7.5</v>
      </c>
      <c r="G28" s="66">
        <v>2.127659574468085</v>
      </c>
      <c r="H28" s="66">
        <v>57.77777777777777</v>
      </c>
      <c r="I28" s="66">
        <v>60</v>
      </c>
      <c r="J28" s="66">
        <v>59.57446808510638</v>
      </c>
      <c r="K28" s="66">
        <v>35.55555555555556</v>
      </c>
      <c r="L28" s="66">
        <v>32.5</v>
      </c>
      <c r="M28" s="66">
        <v>38.297872340425535</v>
      </c>
      <c r="N28" s="66">
        <v>0</v>
      </c>
      <c r="O28" s="66">
        <v>0</v>
      </c>
      <c r="P28" s="66">
        <v>0</v>
      </c>
      <c r="Q28" s="16"/>
    </row>
    <row r="29" spans="1:17" ht="15" customHeight="1">
      <c r="A29" s="24" t="s">
        <v>480</v>
      </c>
      <c r="B29" s="65">
        <v>15</v>
      </c>
      <c r="C29" s="65">
        <v>17</v>
      </c>
      <c r="D29" s="65">
        <v>13</v>
      </c>
      <c r="E29" s="66">
        <v>3.8461538461538463</v>
      </c>
      <c r="F29" s="66">
        <v>5.172413793103448</v>
      </c>
      <c r="G29" s="66">
        <v>8.695652173913043</v>
      </c>
      <c r="H29" s="66">
        <v>48.07692307692308</v>
      </c>
      <c r="I29" s="66">
        <v>46.55172413793103</v>
      </c>
      <c r="J29" s="66">
        <v>52.17391304347826</v>
      </c>
      <c r="K29" s="66">
        <v>44.230769230769226</v>
      </c>
      <c r="L29" s="66">
        <v>43.103448275862064</v>
      </c>
      <c r="M29" s="66">
        <v>36.95652173913043</v>
      </c>
      <c r="N29" s="66">
        <v>3.8461538461538463</v>
      </c>
      <c r="O29" s="66">
        <v>5.172413793103448</v>
      </c>
      <c r="P29" s="66">
        <v>2.1739130434782608</v>
      </c>
      <c r="Q29" s="16"/>
    </row>
    <row r="30" spans="1:17" ht="15" customHeight="1">
      <c r="A30" s="24" t="s">
        <v>481</v>
      </c>
      <c r="B30" s="65">
        <v>17</v>
      </c>
      <c r="C30" s="65">
        <v>24</v>
      </c>
      <c r="D30" s="65">
        <v>26</v>
      </c>
      <c r="E30" s="66">
        <v>1.6129032258064515</v>
      </c>
      <c r="F30" s="66">
        <v>3.4090909090909087</v>
      </c>
      <c r="G30" s="66">
        <v>5.319148936170213</v>
      </c>
      <c r="H30" s="66">
        <v>43.54838709677419</v>
      </c>
      <c r="I30" s="66">
        <v>38.63636363636363</v>
      </c>
      <c r="J30" s="66">
        <v>41.48936170212766</v>
      </c>
      <c r="K30" s="66">
        <v>50</v>
      </c>
      <c r="L30" s="66">
        <v>51.13636363636363</v>
      </c>
      <c r="M30" s="66">
        <v>50</v>
      </c>
      <c r="N30" s="66">
        <v>4.838709677419355</v>
      </c>
      <c r="O30" s="66">
        <v>6.8181818181818175</v>
      </c>
      <c r="P30" s="66">
        <v>3.1914893617021276</v>
      </c>
      <c r="Q30" s="16"/>
    </row>
    <row r="31" spans="1:17" ht="15" customHeight="1">
      <c r="A31" s="24" t="s">
        <v>482</v>
      </c>
      <c r="B31" s="65">
        <v>54</v>
      </c>
      <c r="C31" s="65">
        <v>46</v>
      </c>
      <c r="D31" s="65">
        <v>51</v>
      </c>
      <c r="E31" s="66">
        <v>7.428571428571429</v>
      </c>
      <c r="F31" s="66">
        <v>9.933774834437086</v>
      </c>
      <c r="G31" s="66">
        <v>10.059171597633137</v>
      </c>
      <c r="H31" s="66">
        <v>37.142857142857146</v>
      </c>
      <c r="I31" s="66">
        <v>35.099337748344375</v>
      </c>
      <c r="J31" s="66">
        <v>30.17751479289941</v>
      </c>
      <c r="K31" s="66">
        <v>50.28571428571429</v>
      </c>
      <c r="L31" s="66">
        <v>49.668874172185426</v>
      </c>
      <c r="M31" s="66">
        <v>52.071005917159766</v>
      </c>
      <c r="N31" s="66">
        <v>5.142857142857142</v>
      </c>
      <c r="O31" s="66">
        <v>5.298013245033113</v>
      </c>
      <c r="P31" s="66">
        <v>7.6923076923076925</v>
      </c>
      <c r="Q31" s="16"/>
    </row>
    <row r="32" spans="1:17" ht="15" customHeight="1">
      <c r="A32" s="22" t="s">
        <v>533</v>
      </c>
      <c r="B32" s="34">
        <v>133</v>
      </c>
      <c r="C32" s="34">
        <v>132</v>
      </c>
      <c r="D32" s="34">
        <v>137</v>
      </c>
      <c r="E32" s="71">
        <v>5</v>
      </c>
      <c r="F32" s="71">
        <v>6.05427974947808</v>
      </c>
      <c r="G32" s="71">
        <v>6.666666666666667</v>
      </c>
      <c r="H32" s="71">
        <v>39.5010395010395</v>
      </c>
      <c r="I32" s="71">
        <v>38.83089770354906</v>
      </c>
      <c r="J32" s="71">
        <v>37.97979797979798</v>
      </c>
      <c r="K32" s="71">
        <v>51.1</v>
      </c>
      <c r="L32" s="71">
        <v>50.52192066805845</v>
      </c>
      <c r="M32" s="71">
        <v>50.70707070707071</v>
      </c>
      <c r="N32" s="71">
        <v>4.375</v>
      </c>
      <c r="O32" s="71">
        <v>4.592901878914405</v>
      </c>
      <c r="P32" s="71">
        <v>4.646464646464646</v>
      </c>
      <c r="Q32" s="16"/>
    </row>
    <row r="33" spans="1:17" ht="11.25">
      <c r="A33" s="1" t="s">
        <v>58</v>
      </c>
      <c r="Q33" s="16"/>
    </row>
    <row r="34" spans="2:17" ht="11.25">
      <c r="B34" s="46"/>
      <c r="C34" s="46"/>
      <c r="D34" s="46"/>
      <c r="E34" s="46"/>
      <c r="F34" s="46"/>
      <c r="G34" s="46"/>
      <c r="H34" s="46"/>
      <c r="I34" s="46"/>
      <c r="J34" s="46"/>
      <c r="K34" s="46"/>
      <c r="L34" s="46"/>
      <c r="M34" s="46"/>
      <c r="N34" s="46"/>
      <c r="O34" s="46"/>
      <c r="P34" s="46"/>
      <c r="Q34" s="16"/>
    </row>
    <row r="35" spans="2:16" ht="11.25">
      <c r="B35" s="208"/>
      <c r="C35" s="46"/>
      <c r="D35" s="46"/>
      <c r="E35" s="46"/>
      <c r="F35" s="46"/>
      <c r="G35" s="46"/>
      <c r="H35" s="46"/>
      <c r="I35" s="46"/>
      <c r="J35" s="46"/>
      <c r="K35" s="46"/>
      <c r="L35" s="46"/>
      <c r="M35" s="46"/>
      <c r="N35" s="46"/>
      <c r="O35" s="46"/>
      <c r="P35" s="46"/>
    </row>
    <row r="36" spans="2:16" ht="11.25">
      <c r="B36" s="208"/>
      <c r="C36" s="46"/>
      <c r="D36" s="46"/>
      <c r="E36" s="46"/>
      <c r="F36" s="46"/>
      <c r="G36" s="46"/>
      <c r="H36" s="46"/>
      <c r="I36" s="46"/>
      <c r="J36" s="46"/>
      <c r="K36" s="46"/>
      <c r="L36" s="46"/>
      <c r="M36" s="46"/>
      <c r="N36" s="46"/>
      <c r="O36" s="46"/>
      <c r="P36" s="46"/>
    </row>
    <row r="37" spans="2:6" ht="11.25">
      <c r="B37" s="208"/>
      <c r="F37" s="59"/>
    </row>
    <row r="38" ht="11.25">
      <c r="B38" s="208"/>
    </row>
    <row r="40" spans="2:16" ht="11.25">
      <c r="B40" s="46"/>
      <c r="C40" s="46"/>
      <c r="D40" s="46"/>
      <c r="E40" s="46"/>
      <c r="F40" s="46"/>
      <c r="G40" s="46"/>
      <c r="H40" s="46"/>
      <c r="I40" s="46"/>
      <c r="J40" s="46"/>
      <c r="K40" s="46"/>
      <c r="L40" s="46"/>
      <c r="M40" s="46"/>
      <c r="N40" s="46"/>
      <c r="O40" s="46"/>
      <c r="P40" s="46"/>
    </row>
  </sheetData>
  <mergeCells count="9">
    <mergeCell ref="B5:D7"/>
    <mergeCell ref="A2:K2"/>
    <mergeCell ref="A3:K3"/>
    <mergeCell ref="A5:A7"/>
    <mergeCell ref="N6:P7"/>
    <mergeCell ref="E5:P5"/>
    <mergeCell ref="E6:G7"/>
    <mergeCell ref="H6:J7"/>
    <mergeCell ref="K6:M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8.xml><?xml version="1.0" encoding="utf-8"?>
<worksheet xmlns="http://schemas.openxmlformats.org/spreadsheetml/2006/main" xmlns:r="http://schemas.openxmlformats.org/officeDocument/2006/relationships">
  <sheetPr codeName="Hoja37"/>
  <dimension ref="A2:N39"/>
  <sheetViews>
    <sheetView showGridLines="0" workbookViewId="0" topLeftCell="A1">
      <selection activeCell="A1" sqref="A1"/>
    </sheetView>
  </sheetViews>
  <sheetFormatPr defaultColWidth="11.421875" defaultRowHeight="12.75"/>
  <cols>
    <col min="1" max="1" width="60.7109375" style="1" customWidth="1"/>
    <col min="2" max="9" width="7.7109375" style="1" customWidth="1"/>
    <col min="10" max="12" width="7.7109375" style="39" customWidth="1"/>
    <col min="13" max="13" width="7.7109375" style="247" customWidth="1"/>
    <col min="14" max="14" width="10.7109375" style="39" customWidth="1"/>
    <col min="15" max="15" width="10.7109375" style="1" customWidth="1"/>
    <col min="16" max="16384" width="11.57421875" style="1" customWidth="1"/>
  </cols>
  <sheetData>
    <row r="1" ht="18.75" customHeight="1"/>
    <row r="2" spans="1:11" s="10" customFormat="1" ht="12.75" customHeight="1">
      <c r="A2" s="563"/>
      <c r="B2" s="563"/>
      <c r="C2" s="563"/>
      <c r="D2" s="563"/>
      <c r="E2" s="563"/>
      <c r="F2" s="563"/>
      <c r="G2" s="563"/>
      <c r="H2" s="563"/>
      <c r="I2" s="563"/>
      <c r="J2" s="570"/>
      <c r="K2" s="570"/>
    </row>
    <row r="3" spans="1:13" s="10" customFormat="1" ht="12.75" customHeight="1">
      <c r="A3" s="506" t="s">
        <v>443</v>
      </c>
      <c r="B3" s="506"/>
      <c r="C3" s="506"/>
      <c r="D3" s="506"/>
      <c r="E3" s="506"/>
      <c r="F3" s="506"/>
      <c r="G3" s="506"/>
      <c r="H3" s="506"/>
      <c r="I3" s="507"/>
      <c r="J3" s="255"/>
      <c r="K3" s="255"/>
      <c r="L3" s="255"/>
      <c r="M3" s="13" t="s">
        <v>444</v>
      </c>
    </row>
    <row r="4" spans="7:14" ht="9.75" customHeight="1">
      <c r="G4" s="39"/>
      <c r="H4" s="39"/>
      <c r="I4" s="247"/>
      <c r="K4" s="1"/>
      <c r="L4" s="1"/>
      <c r="M4" s="1"/>
      <c r="N4" s="1"/>
    </row>
    <row r="5" spans="1:13" s="25" customFormat="1" ht="20.25" customHeight="1">
      <c r="A5" s="35"/>
      <c r="B5" s="484" t="s">
        <v>510</v>
      </c>
      <c r="C5" s="484"/>
      <c r="D5" s="484"/>
      <c r="E5" s="465" t="s">
        <v>445</v>
      </c>
      <c r="F5" s="465"/>
      <c r="G5" s="465"/>
      <c r="H5" s="465"/>
      <c r="I5" s="465"/>
      <c r="J5" s="465"/>
      <c r="K5" s="465"/>
      <c r="L5" s="465"/>
      <c r="M5" s="465"/>
    </row>
    <row r="6" spans="1:13" s="25" customFormat="1" ht="20.25" customHeight="1">
      <c r="A6" s="35"/>
      <c r="B6" s="504"/>
      <c r="C6" s="504"/>
      <c r="D6" s="504"/>
      <c r="E6" s="466"/>
      <c r="F6" s="466"/>
      <c r="G6" s="466"/>
      <c r="H6" s="466"/>
      <c r="I6" s="466"/>
      <c r="J6" s="466"/>
      <c r="K6" s="466"/>
      <c r="L6" s="466"/>
      <c r="M6" s="466"/>
    </row>
    <row r="7" spans="1:13" s="25" customFormat="1" ht="20.25" customHeight="1">
      <c r="A7" s="48"/>
      <c r="B7" s="538" t="s">
        <v>135</v>
      </c>
      <c r="C7" s="538"/>
      <c r="D7" s="538"/>
      <c r="E7" s="544" t="s">
        <v>53</v>
      </c>
      <c r="F7" s="544"/>
      <c r="G7" s="567"/>
      <c r="H7" s="568" t="s">
        <v>520</v>
      </c>
      <c r="I7" s="568"/>
      <c r="J7" s="569"/>
      <c r="K7" s="568" t="s">
        <v>521</v>
      </c>
      <c r="L7" s="568"/>
      <c r="M7" s="569"/>
    </row>
    <row r="8" spans="1:13" s="25" customFormat="1" ht="20.25" customHeight="1">
      <c r="A8" s="206"/>
      <c r="B8" s="18">
        <v>2010</v>
      </c>
      <c r="C8" s="18">
        <v>2009</v>
      </c>
      <c r="D8" s="18">
        <v>2008</v>
      </c>
      <c r="E8" s="18">
        <v>2010</v>
      </c>
      <c r="F8" s="18">
        <v>2009</v>
      </c>
      <c r="G8" s="18">
        <v>2008</v>
      </c>
      <c r="H8" s="18">
        <v>2010</v>
      </c>
      <c r="I8" s="18">
        <v>2009</v>
      </c>
      <c r="J8" s="18">
        <v>2008</v>
      </c>
      <c r="K8" s="18">
        <v>2010</v>
      </c>
      <c r="L8" s="18">
        <v>2009</v>
      </c>
      <c r="M8" s="18">
        <v>2008</v>
      </c>
    </row>
    <row r="9" spans="1:14" s="4" customFormat="1" ht="19.5" customHeight="1">
      <c r="A9" s="19" t="s">
        <v>468</v>
      </c>
      <c r="B9" s="371">
        <v>3.484848484848485</v>
      </c>
      <c r="C9" s="371">
        <v>3.5223880597014925</v>
      </c>
      <c r="D9" s="371">
        <v>3.504</v>
      </c>
      <c r="E9" s="376">
        <v>82</v>
      </c>
      <c r="F9" s="376">
        <v>84</v>
      </c>
      <c r="G9" s="376">
        <v>94</v>
      </c>
      <c r="H9" s="376">
        <v>50</v>
      </c>
      <c r="I9" s="376">
        <v>49</v>
      </c>
      <c r="J9" s="376">
        <v>46</v>
      </c>
      <c r="K9" s="376">
        <v>0</v>
      </c>
      <c r="L9" s="376">
        <v>1</v>
      </c>
      <c r="M9" s="376">
        <v>1</v>
      </c>
      <c r="N9" s="196"/>
    </row>
    <row r="10" spans="1:14" s="5" customFormat="1" ht="15" customHeight="1">
      <c r="A10" s="20" t="s">
        <v>469</v>
      </c>
      <c r="B10" s="66">
        <v>3.2142857142857144</v>
      </c>
      <c r="C10" s="66">
        <v>3.2</v>
      </c>
      <c r="D10" s="66">
        <v>3.4</v>
      </c>
      <c r="E10" s="75">
        <v>10</v>
      </c>
      <c r="F10" s="75">
        <v>12</v>
      </c>
      <c r="G10" s="75">
        <v>11</v>
      </c>
      <c r="H10" s="75">
        <v>4</v>
      </c>
      <c r="I10" s="75">
        <v>3</v>
      </c>
      <c r="J10" s="75">
        <v>4</v>
      </c>
      <c r="K10" s="75">
        <v>0</v>
      </c>
      <c r="L10" s="75">
        <v>0</v>
      </c>
      <c r="M10" s="75">
        <v>0</v>
      </c>
      <c r="N10" s="196"/>
    </row>
    <row r="11" spans="1:14" s="5" customFormat="1" ht="15" customHeight="1">
      <c r="A11" s="20" t="s">
        <v>526</v>
      </c>
      <c r="B11" s="66">
        <v>3.642857142857143</v>
      </c>
      <c r="C11" s="66">
        <v>3.625</v>
      </c>
      <c r="D11" s="66">
        <v>3.353</v>
      </c>
      <c r="E11" s="75">
        <v>7</v>
      </c>
      <c r="F11" s="75">
        <v>9</v>
      </c>
      <c r="G11" s="75">
        <v>12</v>
      </c>
      <c r="H11" s="75">
        <v>7</v>
      </c>
      <c r="I11" s="75">
        <v>7</v>
      </c>
      <c r="J11" s="75">
        <v>5</v>
      </c>
      <c r="K11" s="75">
        <v>0</v>
      </c>
      <c r="L11" s="75">
        <v>0</v>
      </c>
      <c r="M11" s="75">
        <v>0</v>
      </c>
      <c r="N11" s="196"/>
    </row>
    <row r="12" spans="1:14" s="5" customFormat="1" ht="15" customHeight="1">
      <c r="A12" s="20" t="s">
        <v>527</v>
      </c>
      <c r="B12" s="66">
        <v>4.076923076923077</v>
      </c>
      <c r="C12" s="66">
        <v>4.166666666666667</v>
      </c>
      <c r="D12" s="66">
        <v>4.182</v>
      </c>
      <c r="E12" s="75">
        <v>4</v>
      </c>
      <c r="F12" s="75">
        <v>3</v>
      </c>
      <c r="G12" s="75">
        <v>3</v>
      </c>
      <c r="H12" s="75">
        <v>9</v>
      </c>
      <c r="I12" s="75">
        <v>9</v>
      </c>
      <c r="J12" s="75">
        <v>8</v>
      </c>
      <c r="K12" s="75">
        <v>0</v>
      </c>
      <c r="L12" s="75">
        <v>0</v>
      </c>
      <c r="M12" s="75">
        <v>0</v>
      </c>
      <c r="N12" s="196"/>
    </row>
    <row r="13" spans="1:14" s="5" customFormat="1" ht="15" customHeight="1">
      <c r="A13" s="20" t="s">
        <v>470</v>
      </c>
      <c r="B13" s="66">
        <v>3.6666666666666665</v>
      </c>
      <c r="C13" s="66">
        <v>3.6666666666666665</v>
      </c>
      <c r="D13" s="66">
        <v>3.667</v>
      </c>
      <c r="E13" s="75">
        <v>6</v>
      </c>
      <c r="F13" s="75">
        <v>6</v>
      </c>
      <c r="G13" s="75">
        <v>6</v>
      </c>
      <c r="H13" s="75">
        <v>3</v>
      </c>
      <c r="I13" s="75">
        <v>3</v>
      </c>
      <c r="J13" s="75">
        <v>3</v>
      </c>
      <c r="K13" s="75">
        <v>0</v>
      </c>
      <c r="L13" s="75">
        <v>0</v>
      </c>
      <c r="M13" s="75">
        <v>0</v>
      </c>
      <c r="N13" s="196"/>
    </row>
    <row r="14" spans="1:14" s="5" customFormat="1" ht="15" customHeight="1">
      <c r="A14" s="20" t="s">
        <v>528</v>
      </c>
      <c r="B14" s="66">
        <v>3.230769230769231</v>
      </c>
      <c r="C14" s="66">
        <v>3.1538461538461537</v>
      </c>
      <c r="D14" s="66">
        <v>3.267</v>
      </c>
      <c r="E14" s="75">
        <v>11</v>
      </c>
      <c r="F14" s="75">
        <v>9</v>
      </c>
      <c r="G14" s="75">
        <v>12</v>
      </c>
      <c r="H14" s="75">
        <v>2</v>
      </c>
      <c r="I14" s="75">
        <v>4</v>
      </c>
      <c r="J14" s="75">
        <v>3</v>
      </c>
      <c r="K14" s="75">
        <v>0</v>
      </c>
      <c r="L14" s="75">
        <v>0</v>
      </c>
      <c r="M14" s="75">
        <v>0</v>
      </c>
      <c r="N14" s="196"/>
    </row>
    <row r="15" spans="1:14" s="5" customFormat="1" ht="15" customHeight="1">
      <c r="A15" s="20" t="s">
        <v>471</v>
      </c>
      <c r="B15" s="66">
        <v>3.272727272727273</v>
      </c>
      <c r="C15" s="66">
        <v>3.272727272727273</v>
      </c>
      <c r="D15" s="66">
        <v>3.538</v>
      </c>
      <c r="E15" s="75">
        <v>9</v>
      </c>
      <c r="F15" s="75">
        <v>8</v>
      </c>
      <c r="G15" s="75">
        <v>9</v>
      </c>
      <c r="H15" s="75">
        <v>2</v>
      </c>
      <c r="I15" s="75">
        <v>3</v>
      </c>
      <c r="J15" s="75">
        <v>4</v>
      </c>
      <c r="K15" s="75">
        <v>0</v>
      </c>
      <c r="L15" s="75">
        <v>0</v>
      </c>
      <c r="M15" s="75">
        <v>0</v>
      </c>
      <c r="N15" s="196"/>
    </row>
    <row r="16" spans="1:14" s="5" customFormat="1" ht="15" customHeight="1">
      <c r="A16" s="20" t="s">
        <v>529</v>
      </c>
      <c r="B16" s="66">
        <v>3.4615384615384617</v>
      </c>
      <c r="C16" s="66">
        <v>3.3846153846153846</v>
      </c>
      <c r="D16" s="66">
        <v>3.154</v>
      </c>
      <c r="E16" s="75">
        <v>7</v>
      </c>
      <c r="F16" s="75">
        <v>8</v>
      </c>
      <c r="G16" s="75">
        <v>10</v>
      </c>
      <c r="H16" s="75">
        <v>6</v>
      </c>
      <c r="I16" s="75">
        <v>5</v>
      </c>
      <c r="J16" s="75">
        <v>3</v>
      </c>
      <c r="K16" s="75">
        <v>0</v>
      </c>
      <c r="L16" s="75">
        <v>0</v>
      </c>
      <c r="M16" s="75">
        <v>0</v>
      </c>
      <c r="N16" s="196"/>
    </row>
    <row r="17" spans="1:14" s="5" customFormat="1" ht="15" customHeight="1">
      <c r="A17" s="20" t="s">
        <v>472</v>
      </c>
      <c r="B17" s="66">
        <v>3.933333333333333</v>
      </c>
      <c r="C17" s="66">
        <v>4</v>
      </c>
      <c r="D17" s="66">
        <v>4</v>
      </c>
      <c r="E17" s="75">
        <v>5</v>
      </c>
      <c r="F17" s="75">
        <v>5</v>
      </c>
      <c r="G17" s="75">
        <v>6</v>
      </c>
      <c r="H17" s="75">
        <v>10</v>
      </c>
      <c r="I17" s="75">
        <v>9</v>
      </c>
      <c r="J17" s="75">
        <v>8</v>
      </c>
      <c r="K17" s="75">
        <v>0</v>
      </c>
      <c r="L17" s="75">
        <v>0</v>
      </c>
      <c r="M17" s="75">
        <v>0</v>
      </c>
      <c r="N17" s="196"/>
    </row>
    <row r="18" spans="1:14" s="5" customFormat="1" ht="15" customHeight="1">
      <c r="A18" s="20" t="s">
        <v>473</v>
      </c>
      <c r="B18" s="66">
        <v>4.2</v>
      </c>
      <c r="C18" s="66">
        <v>4.2</v>
      </c>
      <c r="D18" s="66">
        <v>3.857</v>
      </c>
      <c r="E18" s="75">
        <v>1</v>
      </c>
      <c r="F18" s="75">
        <v>1</v>
      </c>
      <c r="G18" s="75">
        <v>2</v>
      </c>
      <c r="H18" s="75">
        <v>4</v>
      </c>
      <c r="I18" s="75">
        <v>4</v>
      </c>
      <c r="J18" s="75">
        <v>5</v>
      </c>
      <c r="K18" s="75">
        <v>0</v>
      </c>
      <c r="L18" s="75">
        <v>0</v>
      </c>
      <c r="M18" s="75">
        <v>0</v>
      </c>
      <c r="N18" s="196"/>
    </row>
    <row r="19" spans="1:14" s="5" customFormat="1" ht="15" customHeight="1">
      <c r="A19" s="20" t="s">
        <v>530</v>
      </c>
      <c r="B19" s="66">
        <v>3</v>
      </c>
      <c r="C19" s="66">
        <v>3.269230769230769</v>
      </c>
      <c r="D19" s="66">
        <v>3.259</v>
      </c>
      <c r="E19" s="75">
        <v>22</v>
      </c>
      <c r="F19" s="75">
        <v>23</v>
      </c>
      <c r="G19" s="75">
        <v>23</v>
      </c>
      <c r="H19" s="75">
        <v>3</v>
      </c>
      <c r="I19" s="75">
        <v>2</v>
      </c>
      <c r="J19" s="75">
        <v>3</v>
      </c>
      <c r="K19" s="75">
        <v>0</v>
      </c>
      <c r="L19" s="75">
        <v>1</v>
      </c>
      <c r="M19" s="75">
        <v>1</v>
      </c>
      <c r="N19" s="196"/>
    </row>
    <row r="20" spans="1:14" s="4" customFormat="1" ht="19.5" customHeight="1">
      <c r="A20" s="21" t="s">
        <v>474</v>
      </c>
      <c r="B20" s="68">
        <v>3.761904761904762</v>
      </c>
      <c r="C20" s="68">
        <v>3.772727272727273</v>
      </c>
      <c r="D20" s="68">
        <v>3.739</v>
      </c>
      <c r="E20" s="67">
        <v>11</v>
      </c>
      <c r="F20" s="67">
        <v>11</v>
      </c>
      <c r="G20" s="67">
        <v>12</v>
      </c>
      <c r="H20" s="67">
        <v>10</v>
      </c>
      <c r="I20" s="67">
        <v>11</v>
      </c>
      <c r="J20" s="67">
        <v>11</v>
      </c>
      <c r="K20" s="67">
        <v>0</v>
      </c>
      <c r="L20" s="67">
        <v>0</v>
      </c>
      <c r="M20" s="67">
        <v>0</v>
      </c>
      <c r="N20" s="196"/>
    </row>
    <row r="21" spans="1:14" s="5" customFormat="1" ht="15" customHeight="1">
      <c r="A21" s="20" t="s">
        <v>531</v>
      </c>
      <c r="B21" s="66">
        <v>4.25</v>
      </c>
      <c r="C21" s="66">
        <v>4.176470588235294</v>
      </c>
      <c r="D21" s="66">
        <v>4.1</v>
      </c>
      <c r="E21" s="75">
        <v>2</v>
      </c>
      <c r="F21" s="75">
        <v>2</v>
      </c>
      <c r="G21" s="75">
        <v>3</v>
      </c>
      <c r="H21" s="75">
        <v>6</v>
      </c>
      <c r="I21" s="75">
        <v>7</v>
      </c>
      <c r="J21" s="75">
        <v>7</v>
      </c>
      <c r="K21" s="75">
        <v>0</v>
      </c>
      <c r="L21" s="75">
        <v>0</v>
      </c>
      <c r="M21" s="75">
        <v>0</v>
      </c>
      <c r="N21" s="196"/>
    </row>
    <row r="22" spans="1:14" s="5" customFormat="1" ht="15" customHeight="1">
      <c r="A22" s="20" t="s">
        <v>475</v>
      </c>
      <c r="B22" s="66">
        <v>5</v>
      </c>
      <c r="C22" s="66">
        <v>3.2857142857142856</v>
      </c>
      <c r="D22" s="66">
        <v>5</v>
      </c>
      <c r="E22" s="75">
        <v>0</v>
      </c>
      <c r="F22" s="75">
        <v>0</v>
      </c>
      <c r="G22" s="75">
        <v>0</v>
      </c>
      <c r="H22" s="75">
        <v>2</v>
      </c>
      <c r="I22" s="75">
        <v>2</v>
      </c>
      <c r="J22" s="75">
        <v>2</v>
      </c>
      <c r="K22" s="75">
        <v>0</v>
      </c>
      <c r="L22" s="75">
        <v>0</v>
      </c>
      <c r="M22" s="75">
        <v>0</v>
      </c>
      <c r="N22" s="196"/>
    </row>
    <row r="23" spans="1:14" s="5" customFormat="1" ht="15" customHeight="1">
      <c r="A23" s="20" t="s">
        <v>532</v>
      </c>
      <c r="B23" s="66">
        <v>3.1818181818181817</v>
      </c>
      <c r="C23" s="66">
        <v>3.588235294117647</v>
      </c>
      <c r="D23" s="66">
        <v>3.182</v>
      </c>
      <c r="E23" s="75">
        <v>9</v>
      </c>
      <c r="F23" s="75">
        <v>9</v>
      </c>
      <c r="G23" s="75">
        <v>9</v>
      </c>
      <c r="H23" s="75">
        <v>2</v>
      </c>
      <c r="I23" s="75">
        <v>2</v>
      </c>
      <c r="J23" s="75">
        <v>2</v>
      </c>
      <c r="K23" s="75">
        <v>0</v>
      </c>
      <c r="L23" s="75">
        <v>0</v>
      </c>
      <c r="M23" s="75">
        <v>0</v>
      </c>
      <c r="N23" s="196"/>
    </row>
    <row r="24" spans="1:14" s="5" customFormat="1" ht="19.5" customHeight="1">
      <c r="A24" s="22" t="s">
        <v>533</v>
      </c>
      <c r="B24" s="73">
        <v>3.522875816993464</v>
      </c>
      <c r="C24" s="73">
        <v>3.5576923076923075</v>
      </c>
      <c r="D24" s="73">
        <v>3.537</v>
      </c>
      <c r="E24" s="69">
        <v>93</v>
      </c>
      <c r="F24" s="69">
        <v>95</v>
      </c>
      <c r="G24" s="69">
        <v>106</v>
      </c>
      <c r="H24" s="69">
        <v>60</v>
      </c>
      <c r="I24" s="69">
        <v>60</v>
      </c>
      <c r="J24" s="69">
        <v>57</v>
      </c>
      <c r="K24" s="69">
        <v>0</v>
      </c>
      <c r="L24" s="69">
        <v>1</v>
      </c>
      <c r="M24" s="69">
        <v>1</v>
      </c>
      <c r="N24" s="196"/>
    </row>
    <row r="25" spans="1:14" s="5" customFormat="1" ht="19.5" customHeight="1">
      <c r="A25" s="23" t="s">
        <v>478</v>
      </c>
      <c r="B25" s="87"/>
      <c r="C25" s="87"/>
      <c r="D25" s="87"/>
      <c r="E25" s="87"/>
      <c r="F25" s="87"/>
      <c r="G25" s="87"/>
      <c r="H25" s="87"/>
      <c r="I25" s="87"/>
      <c r="J25" s="87"/>
      <c r="K25" s="87"/>
      <c r="L25" s="87"/>
      <c r="M25" s="87"/>
      <c r="N25" s="196"/>
    </row>
    <row r="26" spans="1:14" s="5" customFormat="1" ht="15" customHeight="1">
      <c r="A26" s="20" t="s">
        <v>534</v>
      </c>
      <c r="B26" s="66">
        <v>4.2</v>
      </c>
      <c r="C26" s="66">
        <v>4.176470588235294</v>
      </c>
      <c r="D26" s="66">
        <v>4.057</v>
      </c>
      <c r="E26" s="75">
        <v>10</v>
      </c>
      <c r="F26" s="75">
        <v>10</v>
      </c>
      <c r="G26" s="75">
        <v>11</v>
      </c>
      <c r="H26" s="75">
        <v>25</v>
      </c>
      <c r="I26" s="75">
        <v>24</v>
      </c>
      <c r="J26" s="75">
        <v>24</v>
      </c>
      <c r="K26" s="75">
        <v>0</v>
      </c>
      <c r="L26" s="75">
        <v>0</v>
      </c>
      <c r="M26" s="75">
        <v>0</v>
      </c>
      <c r="N26" s="196"/>
    </row>
    <row r="27" spans="1:14" s="5" customFormat="1" ht="15" customHeight="1">
      <c r="A27" s="20" t="s">
        <v>535</v>
      </c>
      <c r="B27" s="66"/>
      <c r="C27" s="66"/>
      <c r="D27" s="66"/>
      <c r="E27" s="75"/>
      <c r="F27" s="75"/>
      <c r="G27" s="75"/>
      <c r="H27" s="75"/>
      <c r="I27" s="75"/>
      <c r="J27" s="75"/>
      <c r="K27" s="75"/>
      <c r="L27" s="75"/>
      <c r="M27" s="75"/>
      <c r="N27" s="196"/>
    </row>
    <row r="28" spans="1:14" s="5" customFormat="1" ht="15" customHeight="1">
      <c r="A28" s="24" t="s">
        <v>479</v>
      </c>
      <c r="B28" s="66">
        <v>3.5</v>
      </c>
      <c r="C28" s="66">
        <v>3.2857142857142856</v>
      </c>
      <c r="D28" s="66">
        <v>3.667</v>
      </c>
      <c r="E28" s="75">
        <v>8</v>
      </c>
      <c r="F28" s="75">
        <v>10</v>
      </c>
      <c r="G28" s="75">
        <v>9</v>
      </c>
      <c r="H28" s="75">
        <v>6</v>
      </c>
      <c r="I28" s="75">
        <v>4</v>
      </c>
      <c r="J28" s="75">
        <v>6</v>
      </c>
      <c r="K28" s="75">
        <v>0</v>
      </c>
      <c r="L28" s="75">
        <v>0</v>
      </c>
      <c r="M28" s="75">
        <v>0</v>
      </c>
      <c r="N28" s="196"/>
    </row>
    <row r="29" spans="1:14" s="5" customFormat="1" ht="15" customHeight="1">
      <c r="A29" s="24" t="s">
        <v>480</v>
      </c>
      <c r="B29" s="66">
        <v>3.8</v>
      </c>
      <c r="C29" s="66">
        <v>3.588235294117647</v>
      </c>
      <c r="D29" s="66">
        <v>3.5</v>
      </c>
      <c r="E29" s="75">
        <v>7</v>
      </c>
      <c r="F29" s="75">
        <v>10</v>
      </c>
      <c r="G29" s="75">
        <v>9</v>
      </c>
      <c r="H29" s="75">
        <v>8</v>
      </c>
      <c r="I29" s="75">
        <v>7</v>
      </c>
      <c r="J29" s="75">
        <v>5</v>
      </c>
      <c r="K29" s="75">
        <v>0</v>
      </c>
      <c r="L29" s="75">
        <v>0</v>
      </c>
      <c r="M29" s="75">
        <v>0</v>
      </c>
      <c r="N29" s="196"/>
    </row>
    <row r="30" spans="1:14" s="5" customFormat="1" ht="15" customHeight="1">
      <c r="A30" s="24" t="s">
        <v>481</v>
      </c>
      <c r="B30" s="66">
        <v>3.5294117647058822</v>
      </c>
      <c r="C30" s="66">
        <v>3.7916666666666665</v>
      </c>
      <c r="D30" s="66">
        <v>3.667</v>
      </c>
      <c r="E30" s="75">
        <v>10</v>
      </c>
      <c r="F30" s="75">
        <v>15</v>
      </c>
      <c r="G30" s="75">
        <v>18</v>
      </c>
      <c r="H30" s="75">
        <v>7</v>
      </c>
      <c r="I30" s="75">
        <v>8</v>
      </c>
      <c r="J30" s="75">
        <v>8</v>
      </c>
      <c r="K30" s="75">
        <v>0</v>
      </c>
      <c r="L30" s="75">
        <v>1</v>
      </c>
      <c r="M30" s="75">
        <v>1</v>
      </c>
      <c r="N30" s="196"/>
    </row>
    <row r="31" spans="1:14" s="5" customFormat="1" ht="15" customHeight="1">
      <c r="A31" s="24" t="s">
        <v>482</v>
      </c>
      <c r="B31" s="66">
        <v>3.138888888888889</v>
      </c>
      <c r="C31" s="66">
        <v>3.208955223880597</v>
      </c>
      <c r="D31" s="66">
        <v>3.219</v>
      </c>
      <c r="E31" s="75">
        <v>58</v>
      </c>
      <c r="F31" s="75">
        <v>50</v>
      </c>
      <c r="G31" s="75">
        <v>59</v>
      </c>
      <c r="H31" s="75">
        <v>14</v>
      </c>
      <c r="I31" s="75">
        <v>17</v>
      </c>
      <c r="J31" s="75">
        <v>14</v>
      </c>
      <c r="K31" s="75">
        <v>0</v>
      </c>
      <c r="L31" s="75">
        <v>0</v>
      </c>
      <c r="M31" s="75">
        <v>0</v>
      </c>
      <c r="N31" s="196"/>
    </row>
    <row r="32" spans="1:14" s="45" customFormat="1" ht="19.5" customHeight="1">
      <c r="A32" s="22" t="s">
        <v>533</v>
      </c>
      <c r="B32" s="70">
        <v>3.522875816993464</v>
      </c>
      <c r="C32" s="70">
        <v>3.5576923076923075</v>
      </c>
      <c r="D32" s="70">
        <v>3.537</v>
      </c>
      <c r="E32" s="84">
        <v>93</v>
      </c>
      <c r="F32" s="84">
        <v>95</v>
      </c>
      <c r="G32" s="84">
        <v>106</v>
      </c>
      <c r="H32" s="84">
        <v>60</v>
      </c>
      <c r="I32" s="84">
        <v>60</v>
      </c>
      <c r="J32" s="84">
        <v>57</v>
      </c>
      <c r="K32" s="84">
        <v>0</v>
      </c>
      <c r="L32" s="84">
        <v>1</v>
      </c>
      <c r="M32" s="84">
        <v>1</v>
      </c>
      <c r="N32" s="196"/>
    </row>
    <row r="33" spans="1:14" ht="11.25">
      <c r="A33" s="1" t="s">
        <v>58</v>
      </c>
      <c r="G33" s="39"/>
      <c r="I33" s="39"/>
      <c r="J33" s="8"/>
      <c r="K33" s="1"/>
      <c r="L33" s="8"/>
      <c r="N33" s="1"/>
    </row>
    <row r="35" spans="2:13" ht="11.25">
      <c r="B35" s="16"/>
      <c r="C35" s="16"/>
      <c r="D35" s="16"/>
      <c r="E35" s="16"/>
      <c r="F35" s="16"/>
      <c r="G35" s="16"/>
      <c r="H35" s="16"/>
      <c r="I35" s="16"/>
      <c r="J35" s="16"/>
      <c r="K35" s="16"/>
      <c r="L35" s="16"/>
      <c r="M35" s="16"/>
    </row>
    <row r="36" spans="1:13" ht="11.25">
      <c r="A36" s="7"/>
      <c r="B36" s="276"/>
      <c r="C36" s="276"/>
      <c r="D36" s="276"/>
      <c r="E36" s="276"/>
      <c r="F36" s="276"/>
      <c r="G36" s="276"/>
      <c r="H36" s="276"/>
      <c r="I36" s="276"/>
      <c r="J36" s="276"/>
      <c r="K36" s="276"/>
      <c r="L36" s="276"/>
      <c r="M36" s="276"/>
    </row>
    <row r="37" spans="1:9" ht="11.25">
      <c r="A37" s="7"/>
      <c r="B37" s="7"/>
      <c r="C37" s="7"/>
      <c r="D37" s="7"/>
      <c r="E37" s="7"/>
      <c r="F37" s="16"/>
      <c r="G37" s="7"/>
      <c r="H37" s="7"/>
      <c r="I37" s="7"/>
    </row>
    <row r="38" spans="1:9" ht="11.25">
      <c r="A38" s="7"/>
      <c r="B38" s="7"/>
      <c r="C38" s="7"/>
      <c r="D38" s="7"/>
      <c r="E38" s="7"/>
      <c r="F38" s="7"/>
      <c r="G38" s="7"/>
      <c r="H38" s="7"/>
      <c r="I38" s="7"/>
    </row>
    <row r="39" spans="1:9" ht="11.25">
      <c r="A39" s="7"/>
      <c r="B39" s="7"/>
      <c r="C39" s="7"/>
      <c r="D39" s="7"/>
      <c r="E39" s="7"/>
      <c r="F39" s="7"/>
      <c r="G39" s="7"/>
      <c r="H39" s="7"/>
      <c r="I39" s="7"/>
    </row>
  </sheetData>
  <mergeCells count="9">
    <mergeCell ref="A2:I2"/>
    <mergeCell ref="J2:K2"/>
    <mergeCell ref="A3:I3"/>
    <mergeCell ref="B5:D6"/>
    <mergeCell ref="B7:D7"/>
    <mergeCell ref="E5:M6"/>
    <mergeCell ref="E7:G7"/>
    <mergeCell ref="H7:J7"/>
    <mergeCell ref="K7:M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9.xml><?xml version="1.0" encoding="utf-8"?>
<worksheet xmlns="http://schemas.openxmlformats.org/spreadsheetml/2006/main" xmlns:r="http://schemas.openxmlformats.org/officeDocument/2006/relationships">
  <sheetPr codeName="Hoja38"/>
  <dimension ref="A2:Q36"/>
  <sheetViews>
    <sheetView showGridLines="0" workbookViewId="0" topLeftCell="A1">
      <selection activeCell="A1" sqref="A1"/>
    </sheetView>
  </sheetViews>
  <sheetFormatPr defaultColWidth="11.421875" defaultRowHeight="12.75"/>
  <cols>
    <col min="1" max="1" width="60.7109375" style="1" customWidth="1"/>
    <col min="2" max="16" width="6.8515625" style="1" customWidth="1"/>
    <col min="17" max="17" width="10.421875" style="1" customWidth="1"/>
    <col min="18" max="16384" width="11.421875" style="1" customWidth="1"/>
  </cols>
  <sheetData>
    <row r="1" ht="18" customHeight="1"/>
    <row r="2" spans="1:12" s="10" customFormat="1" ht="12.75" customHeight="1">
      <c r="A2" s="571"/>
      <c r="B2" s="571"/>
      <c r="C2" s="571"/>
      <c r="D2" s="571"/>
      <c r="E2" s="571"/>
      <c r="F2" s="571"/>
      <c r="G2" s="571"/>
      <c r="H2" s="571"/>
      <c r="I2" s="571"/>
      <c r="J2" s="571"/>
      <c r="K2" s="571"/>
      <c r="L2" s="42"/>
    </row>
    <row r="3" spans="1:16" s="10" customFormat="1" ht="12.75" customHeight="1">
      <c r="A3" s="565" t="s">
        <v>446</v>
      </c>
      <c r="B3" s="565"/>
      <c r="C3" s="565"/>
      <c r="D3" s="565"/>
      <c r="E3" s="565"/>
      <c r="F3" s="565"/>
      <c r="G3" s="565"/>
      <c r="H3" s="565"/>
      <c r="I3" s="566"/>
      <c r="J3" s="566"/>
      <c r="K3" s="566"/>
      <c r="L3" s="49"/>
      <c r="M3" s="12"/>
      <c r="N3" s="12"/>
      <c r="O3" s="50"/>
      <c r="P3" s="13" t="s">
        <v>447</v>
      </c>
    </row>
    <row r="4" spans="13:17" ht="11.25">
      <c r="M4" s="31"/>
      <c r="N4" s="31"/>
      <c r="O4" s="31"/>
      <c r="P4" s="31"/>
      <c r="Q4" s="31"/>
    </row>
    <row r="5" spans="1:16" ht="23.25" customHeight="1">
      <c r="A5" s="510"/>
      <c r="B5" s="484" t="s">
        <v>505</v>
      </c>
      <c r="C5" s="484"/>
      <c r="D5" s="484"/>
      <c r="E5" s="466" t="s">
        <v>437</v>
      </c>
      <c r="F5" s="466"/>
      <c r="G5" s="466"/>
      <c r="H5" s="466"/>
      <c r="I5" s="466"/>
      <c r="J5" s="466"/>
      <c r="K5" s="466"/>
      <c r="L5" s="466"/>
      <c r="M5" s="466"/>
      <c r="N5" s="466"/>
      <c r="O5" s="466"/>
      <c r="P5" s="466"/>
    </row>
    <row r="6" spans="1:16" ht="15" customHeight="1">
      <c r="A6" s="510"/>
      <c r="B6" s="484"/>
      <c r="C6" s="484"/>
      <c r="D6" s="484"/>
      <c r="E6" s="465" t="s">
        <v>166</v>
      </c>
      <c r="F6" s="465"/>
      <c r="G6" s="465"/>
      <c r="H6" s="465" t="s">
        <v>507</v>
      </c>
      <c r="I6" s="465"/>
      <c r="J6" s="465"/>
      <c r="K6" s="465" t="s">
        <v>168</v>
      </c>
      <c r="L6" s="465"/>
      <c r="M6" s="465"/>
      <c r="N6" s="465" t="s">
        <v>508</v>
      </c>
      <c r="O6" s="465"/>
      <c r="P6" s="465"/>
    </row>
    <row r="7" spans="1:16" ht="15" customHeight="1">
      <c r="A7" s="510"/>
      <c r="B7" s="504"/>
      <c r="C7" s="504"/>
      <c r="D7" s="504"/>
      <c r="E7" s="466"/>
      <c r="F7" s="466"/>
      <c r="G7" s="466"/>
      <c r="H7" s="466"/>
      <c r="I7" s="466"/>
      <c r="J7" s="466"/>
      <c r="K7" s="466"/>
      <c r="L7" s="466"/>
      <c r="M7" s="466"/>
      <c r="N7" s="466"/>
      <c r="O7" s="466"/>
      <c r="P7" s="466"/>
    </row>
    <row r="8" spans="1:16" ht="20.25" customHeight="1">
      <c r="A8" s="40"/>
      <c r="B8" s="18">
        <v>2010</v>
      </c>
      <c r="C8" s="18">
        <v>2009</v>
      </c>
      <c r="D8" s="18">
        <v>2008</v>
      </c>
      <c r="E8" s="18">
        <v>2010</v>
      </c>
      <c r="F8" s="18">
        <v>2009</v>
      </c>
      <c r="G8" s="18">
        <v>2008</v>
      </c>
      <c r="H8" s="18">
        <v>2010</v>
      </c>
      <c r="I8" s="18">
        <v>2009</v>
      </c>
      <c r="J8" s="18">
        <v>2008</v>
      </c>
      <c r="K8" s="18">
        <v>2010</v>
      </c>
      <c r="L8" s="18">
        <v>2009</v>
      </c>
      <c r="M8" s="18">
        <v>2008</v>
      </c>
      <c r="N8" s="18">
        <v>2010</v>
      </c>
      <c r="O8" s="18">
        <v>2009</v>
      </c>
      <c r="P8" s="18">
        <v>2008</v>
      </c>
    </row>
    <row r="9" spans="1:17" ht="15" customHeight="1">
      <c r="A9" s="19" t="s">
        <v>468</v>
      </c>
      <c r="B9" s="376">
        <v>132</v>
      </c>
      <c r="C9" s="376">
        <v>134</v>
      </c>
      <c r="D9" s="376">
        <v>141</v>
      </c>
      <c r="E9" s="371">
        <v>5.6521739130434785</v>
      </c>
      <c r="F9" s="371">
        <v>6.1440677966101696</v>
      </c>
      <c r="G9" s="371">
        <v>6.882591093117409</v>
      </c>
      <c r="H9" s="371">
        <v>41.73913043478261</v>
      </c>
      <c r="I9" s="371">
        <v>43.85593220338983</v>
      </c>
      <c r="J9" s="371">
        <v>42.71255060728745</v>
      </c>
      <c r="K9" s="371">
        <v>46.08695652173913</v>
      </c>
      <c r="L9" s="371">
        <v>43.22033898305085</v>
      </c>
      <c r="M9" s="371">
        <v>43.522267206477736</v>
      </c>
      <c r="N9" s="371">
        <v>6.521739130434782</v>
      </c>
      <c r="O9" s="371">
        <v>6.779661016949152</v>
      </c>
      <c r="P9" s="371">
        <v>6.882591093117409</v>
      </c>
      <c r="Q9" s="16"/>
    </row>
    <row r="10" spans="1:17" ht="15" customHeight="1">
      <c r="A10" s="20" t="s">
        <v>469</v>
      </c>
      <c r="B10" s="65">
        <v>14</v>
      </c>
      <c r="C10" s="65">
        <v>15</v>
      </c>
      <c r="D10" s="65">
        <v>15</v>
      </c>
      <c r="E10" s="66">
        <v>4.444444444444445</v>
      </c>
      <c r="F10" s="66">
        <v>6.25</v>
      </c>
      <c r="G10" s="66">
        <v>3.9215686274509802</v>
      </c>
      <c r="H10" s="66">
        <v>42.22222222222222</v>
      </c>
      <c r="I10" s="66">
        <v>43.75</v>
      </c>
      <c r="J10" s="66">
        <v>43.13725490196079</v>
      </c>
      <c r="K10" s="66">
        <v>42.22222222222222</v>
      </c>
      <c r="L10" s="66">
        <v>37.5</v>
      </c>
      <c r="M10" s="66">
        <v>35.294117647058826</v>
      </c>
      <c r="N10" s="66">
        <v>11.11111111111111</v>
      </c>
      <c r="O10" s="66">
        <v>12.5</v>
      </c>
      <c r="P10" s="66">
        <v>17.647058823529413</v>
      </c>
      <c r="Q10" s="16"/>
    </row>
    <row r="11" spans="1:17" ht="15" customHeight="1">
      <c r="A11" s="20" t="s">
        <v>526</v>
      </c>
      <c r="B11" s="65">
        <v>14</v>
      </c>
      <c r="C11" s="65">
        <v>16</v>
      </c>
      <c r="D11" s="65">
        <v>17</v>
      </c>
      <c r="E11" s="66">
        <v>5.88235294117647</v>
      </c>
      <c r="F11" s="66">
        <v>6.896551724137931</v>
      </c>
      <c r="G11" s="66">
        <v>8.771929824561402</v>
      </c>
      <c r="H11" s="66">
        <v>52.94117647058824</v>
      </c>
      <c r="I11" s="66">
        <v>60.3448275862069</v>
      </c>
      <c r="J11" s="66">
        <v>50.877192982456144</v>
      </c>
      <c r="K11" s="66">
        <v>37.254901960784316</v>
      </c>
      <c r="L11" s="66">
        <v>27.586206896551722</v>
      </c>
      <c r="M11" s="66">
        <v>31.57894736842105</v>
      </c>
      <c r="N11" s="66">
        <v>3.9215686274509802</v>
      </c>
      <c r="O11" s="66">
        <v>5.172413793103448</v>
      </c>
      <c r="P11" s="66">
        <v>8.771929824561402</v>
      </c>
      <c r="Q11" s="16"/>
    </row>
    <row r="12" spans="1:17" ht="15" customHeight="1">
      <c r="A12" s="20" t="s">
        <v>527</v>
      </c>
      <c r="B12" s="65">
        <v>13</v>
      </c>
      <c r="C12" s="65">
        <v>12</v>
      </c>
      <c r="D12" s="65">
        <v>11</v>
      </c>
      <c r="E12" s="66">
        <v>0</v>
      </c>
      <c r="F12" s="66">
        <v>0</v>
      </c>
      <c r="G12" s="66">
        <v>0</v>
      </c>
      <c r="H12" s="66">
        <v>52.83018867924528</v>
      </c>
      <c r="I12" s="66">
        <v>54</v>
      </c>
      <c r="J12" s="66">
        <v>60.86956521739131</v>
      </c>
      <c r="K12" s="66">
        <v>37.735849056603776</v>
      </c>
      <c r="L12" s="66">
        <v>36</v>
      </c>
      <c r="M12" s="66">
        <v>34.78260869565217</v>
      </c>
      <c r="N12" s="66">
        <v>9.433962264150944</v>
      </c>
      <c r="O12" s="66">
        <v>10</v>
      </c>
      <c r="P12" s="66">
        <v>4.3478260869565215</v>
      </c>
      <c r="Q12" s="16"/>
    </row>
    <row r="13" spans="1:17" ht="15" customHeight="1">
      <c r="A13" s="20" t="s">
        <v>470</v>
      </c>
      <c r="B13" s="65">
        <v>9</v>
      </c>
      <c r="C13" s="65">
        <v>9</v>
      </c>
      <c r="D13" s="65">
        <v>9</v>
      </c>
      <c r="E13" s="66">
        <v>18.181818181818183</v>
      </c>
      <c r="F13" s="66">
        <v>15.151515151515152</v>
      </c>
      <c r="G13" s="66">
        <v>15.151515151515152</v>
      </c>
      <c r="H13" s="66">
        <v>30.303030303030305</v>
      </c>
      <c r="I13" s="66">
        <v>30.303030303030305</v>
      </c>
      <c r="J13" s="66">
        <v>30.303030303030305</v>
      </c>
      <c r="K13" s="66">
        <v>48.484848484848484</v>
      </c>
      <c r="L13" s="66">
        <v>48.484848484848484</v>
      </c>
      <c r="M13" s="66">
        <v>48.484848484848484</v>
      </c>
      <c r="N13" s="66">
        <v>3.0303030303030303</v>
      </c>
      <c r="O13" s="66">
        <v>6.0606060606060606</v>
      </c>
      <c r="P13" s="66">
        <v>6.0606060606060606</v>
      </c>
      <c r="Q13" s="16"/>
    </row>
    <row r="14" spans="1:17" ht="15" customHeight="1">
      <c r="A14" s="20" t="s">
        <v>528</v>
      </c>
      <c r="B14" s="65">
        <v>13</v>
      </c>
      <c r="C14" s="65">
        <v>13</v>
      </c>
      <c r="D14" s="65">
        <v>15</v>
      </c>
      <c r="E14" s="66">
        <v>9.523809523809524</v>
      </c>
      <c r="F14" s="66">
        <v>9.75609756097561</v>
      </c>
      <c r="G14" s="66">
        <v>8.16326530612245</v>
      </c>
      <c r="H14" s="66">
        <v>30.952380952380953</v>
      </c>
      <c r="I14" s="66">
        <v>31.70731707317073</v>
      </c>
      <c r="J14" s="66">
        <v>40.816326530612244</v>
      </c>
      <c r="K14" s="66">
        <v>47.61904761904761</v>
      </c>
      <c r="L14" s="66">
        <v>48.78048780487805</v>
      </c>
      <c r="M14" s="66">
        <v>42.857142857142854</v>
      </c>
      <c r="N14" s="66">
        <v>11.904761904761903</v>
      </c>
      <c r="O14" s="66">
        <v>9.75609756097561</v>
      </c>
      <c r="P14" s="66">
        <v>8.16326530612245</v>
      </c>
      <c r="Q14" s="16"/>
    </row>
    <row r="15" spans="1:17" ht="15" customHeight="1">
      <c r="A15" s="20" t="s">
        <v>471</v>
      </c>
      <c r="B15" s="65">
        <v>11</v>
      </c>
      <c r="C15" s="65">
        <v>11</v>
      </c>
      <c r="D15" s="65">
        <v>13</v>
      </c>
      <c r="E15" s="66">
        <v>8.333333333333332</v>
      </c>
      <c r="F15" s="66">
        <v>5.555555555555555</v>
      </c>
      <c r="G15" s="66">
        <v>6.521739130434782</v>
      </c>
      <c r="H15" s="66">
        <v>44.44444444444444</v>
      </c>
      <c r="I15" s="66">
        <v>50</v>
      </c>
      <c r="J15" s="66">
        <v>41.30434782608695</v>
      </c>
      <c r="K15" s="66">
        <v>41.66666666666667</v>
      </c>
      <c r="L15" s="66">
        <v>36.11111111111111</v>
      </c>
      <c r="M15" s="66">
        <v>47.82608695652174</v>
      </c>
      <c r="N15" s="66">
        <v>5.555555555555555</v>
      </c>
      <c r="O15" s="66">
        <v>8.333333333333332</v>
      </c>
      <c r="P15" s="66">
        <v>4.3478260869565215</v>
      </c>
      <c r="Q15" s="16"/>
    </row>
    <row r="16" spans="1:17" ht="15" customHeight="1">
      <c r="A16" s="20" t="s">
        <v>529</v>
      </c>
      <c r="B16" s="65">
        <v>13</v>
      </c>
      <c r="C16" s="65">
        <v>13</v>
      </c>
      <c r="D16" s="65">
        <v>13</v>
      </c>
      <c r="E16" s="66">
        <v>4.444444444444445</v>
      </c>
      <c r="F16" s="66">
        <v>4.545454545454546</v>
      </c>
      <c r="G16" s="66">
        <v>9.75609756097561</v>
      </c>
      <c r="H16" s="66">
        <v>37.77777777777778</v>
      </c>
      <c r="I16" s="66">
        <v>38.63636363636363</v>
      </c>
      <c r="J16" s="66">
        <v>31.70731707317073</v>
      </c>
      <c r="K16" s="66">
        <v>55.55555555555556</v>
      </c>
      <c r="L16" s="66">
        <v>54.54545454545454</v>
      </c>
      <c r="M16" s="66">
        <v>56.09756097560976</v>
      </c>
      <c r="N16" s="66">
        <v>2.2222222222222223</v>
      </c>
      <c r="O16" s="66">
        <v>2.272727272727273</v>
      </c>
      <c r="P16" s="66">
        <v>2.4390243902439024</v>
      </c>
      <c r="Q16" s="16"/>
    </row>
    <row r="17" spans="1:17" ht="15" customHeight="1">
      <c r="A17" s="20" t="s">
        <v>472</v>
      </c>
      <c r="B17" s="65">
        <v>15</v>
      </c>
      <c r="C17" s="65">
        <v>14</v>
      </c>
      <c r="D17" s="65">
        <v>14</v>
      </c>
      <c r="E17" s="66">
        <v>3.389830508474576</v>
      </c>
      <c r="F17" s="66">
        <v>3.571428571428571</v>
      </c>
      <c r="G17" s="66">
        <v>3.571428571428571</v>
      </c>
      <c r="H17" s="66">
        <v>38.983050847457626</v>
      </c>
      <c r="I17" s="66">
        <v>37.5</v>
      </c>
      <c r="J17" s="66">
        <v>37.5</v>
      </c>
      <c r="K17" s="66">
        <v>57.6271186440678</v>
      </c>
      <c r="L17" s="66">
        <v>57.14285714285714</v>
      </c>
      <c r="M17" s="66">
        <v>57.14285714285714</v>
      </c>
      <c r="N17" s="66">
        <v>0</v>
      </c>
      <c r="O17" s="66">
        <v>1.7857142857142856</v>
      </c>
      <c r="P17" s="66">
        <v>1.7857142857142856</v>
      </c>
      <c r="Q17" s="16"/>
    </row>
    <row r="18" spans="1:17" ht="15" customHeight="1">
      <c r="A18" s="20" t="s">
        <v>473</v>
      </c>
      <c r="B18" s="65">
        <v>5</v>
      </c>
      <c r="C18" s="65">
        <v>5</v>
      </c>
      <c r="D18" s="65">
        <v>7</v>
      </c>
      <c r="E18" s="66">
        <v>0</v>
      </c>
      <c r="F18" s="66">
        <v>0</v>
      </c>
      <c r="G18" s="66">
        <v>0</v>
      </c>
      <c r="H18" s="66">
        <v>52.38095238095239</v>
      </c>
      <c r="I18" s="66">
        <v>57.14285714285714</v>
      </c>
      <c r="J18" s="66">
        <v>55.55555555555556</v>
      </c>
      <c r="K18" s="66">
        <v>42.857142857142854</v>
      </c>
      <c r="L18" s="66">
        <v>38.095238095238095</v>
      </c>
      <c r="M18" s="66">
        <v>37.03703703703704</v>
      </c>
      <c r="N18" s="66">
        <v>4.761904761904762</v>
      </c>
      <c r="O18" s="66">
        <v>4.761904761904762</v>
      </c>
      <c r="P18" s="66">
        <v>7.4074074074074066</v>
      </c>
      <c r="Q18" s="16"/>
    </row>
    <row r="19" spans="1:17" ht="15" customHeight="1">
      <c r="A19" s="20" t="s">
        <v>530</v>
      </c>
      <c r="B19" s="65">
        <v>25</v>
      </c>
      <c r="C19" s="65">
        <v>26</v>
      </c>
      <c r="D19" s="65">
        <v>27</v>
      </c>
      <c r="E19" s="66">
        <v>5.333333333333334</v>
      </c>
      <c r="F19" s="66">
        <v>8.235294117647058</v>
      </c>
      <c r="G19" s="66">
        <v>10.227272727272728</v>
      </c>
      <c r="H19" s="66">
        <v>37.333333333333336</v>
      </c>
      <c r="I19" s="66">
        <v>38.82352941176471</v>
      </c>
      <c r="J19" s="66">
        <v>38.63636363636363</v>
      </c>
      <c r="K19" s="66">
        <v>46.666666666666664</v>
      </c>
      <c r="L19" s="66">
        <v>45.88235294117647</v>
      </c>
      <c r="M19" s="66">
        <v>44.31818181818182</v>
      </c>
      <c r="N19" s="66">
        <v>10.666666666666668</v>
      </c>
      <c r="O19" s="66">
        <v>7.0588235294117645</v>
      </c>
      <c r="P19" s="66">
        <v>6.8181818181818175</v>
      </c>
      <c r="Q19" s="16"/>
    </row>
    <row r="20" spans="1:17" ht="15" customHeight="1">
      <c r="A20" s="21" t="s">
        <v>474</v>
      </c>
      <c r="B20" s="67">
        <v>21</v>
      </c>
      <c r="C20" s="67">
        <v>22</v>
      </c>
      <c r="D20" s="67">
        <v>23</v>
      </c>
      <c r="E20" s="68">
        <v>3.79746835443038</v>
      </c>
      <c r="F20" s="68">
        <v>4.819277108433735</v>
      </c>
      <c r="G20" s="68">
        <v>4.651162790697675</v>
      </c>
      <c r="H20" s="68">
        <v>27.848101265822784</v>
      </c>
      <c r="I20" s="68">
        <v>26.506024096385545</v>
      </c>
      <c r="J20" s="68">
        <v>29.069767441860467</v>
      </c>
      <c r="K20" s="68">
        <v>60.75949367088608</v>
      </c>
      <c r="L20" s="68">
        <v>61.44578313253012</v>
      </c>
      <c r="M20" s="68">
        <v>60.46511627906976</v>
      </c>
      <c r="N20" s="68">
        <v>7.59493670886076</v>
      </c>
      <c r="O20" s="68">
        <v>7.228915662650602</v>
      </c>
      <c r="P20" s="68">
        <v>5.813953488372093</v>
      </c>
      <c r="Q20" s="16"/>
    </row>
    <row r="21" spans="1:17" ht="15" customHeight="1">
      <c r="A21" s="20" t="s">
        <v>531</v>
      </c>
      <c r="B21" s="65">
        <v>8</v>
      </c>
      <c r="C21" s="65">
        <v>9</v>
      </c>
      <c r="D21" s="65">
        <v>10</v>
      </c>
      <c r="E21" s="66">
        <v>0</v>
      </c>
      <c r="F21" s="66">
        <v>0</v>
      </c>
      <c r="G21" s="66">
        <v>0</v>
      </c>
      <c r="H21" s="66">
        <v>8.823529411764707</v>
      </c>
      <c r="I21" s="66">
        <v>15.789473684210526</v>
      </c>
      <c r="J21" s="66">
        <v>17.073170731707318</v>
      </c>
      <c r="K21" s="66">
        <v>88.23529411764706</v>
      </c>
      <c r="L21" s="66">
        <v>81.57894736842105</v>
      </c>
      <c r="M21" s="66">
        <v>80.48780487804879</v>
      </c>
      <c r="N21" s="66">
        <v>2.941176470588235</v>
      </c>
      <c r="O21" s="66">
        <v>2.631578947368421</v>
      </c>
      <c r="P21" s="66">
        <v>2.4390243902439024</v>
      </c>
      <c r="Q21" s="16"/>
    </row>
    <row r="22" spans="1:17" ht="15" customHeight="1">
      <c r="A22" s="20" t="s">
        <v>475</v>
      </c>
      <c r="B22" s="65">
        <v>2</v>
      </c>
      <c r="C22" s="65">
        <v>2</v>
      </c>
      <c r="D22" s="65">
        <v>2</v>
      </c>
      <c r="E22" s="66">
        <v>0</v>
      </c>
      <c r="F22" s="66">
        <v>10</v>
      </c>
      <c r="G22" s="66">
        <v>10</v>
      </c>
      <c r="H22" s="66">
        <v>80</v>
      </c>
      <c r="I22" s="66">
        <v>80</v>
      </c>
      <c r="J22" s="66">
        <v>60</v>
      </c>
      <c r="K22" s="66">
        <v>20</v>
      </c>
      <c r="L22" s="66">
        <v>30</v>
      </c>
      <c r="M22" s="66">
        <v>30</v>
      </c>
      <c r="N22" s="66">
        <v>0</v>
      </c>
      <c r="O22" s="66">
        <v>0</v>
      </c>
      <c r="P22" s="66">
        <v>0</v>
      </c>
      <c r="Q22" s="16"/>
    </row>
    <row r="23" spans="1:17" ht="15" customHeight="1">
      <c r="A23" s="20" t="s">
        <v>532</v>
      </c>
      <c r="B23" s="65">
        <v>11</v>
      </c>
      <c r="C23" s="65">
        <v>11</v>
      </c>
      <c r="D23" s="65">
        <v>11</v>
      </c>
      <c r="E23" s="66">
        <v>8.571428571428571</v>
      </c>
      <c r="F23" s="66">
        <v>8.571428571428571</v>
      </c>
      <c r="G23" s="66">
        <v>8.571428571428571</v>
      </c>
      <c r="H23" s="66">
        <v>31.428571428571427</v>
      </c>
      <c r="I23" s="66">
        <v>28.57142857142857</v>
      </c>
      <c r="J23" s="66">
        <v>34.285714285714285</v>
      </c>
      <c r="K23" s="66">
        <v>45.714285714285715</v>
      </c>
      <c r="L23" s="66">
        <v>45.714285714285715</v>
      </c>
      <c r="M23" s="66">
        <v>45.714285714285715</v>
      </c>
      <c r="N23" s="66">
        <v>14.285714285714285</v>
      </c>
      <c r="O23" s="66">
        <v>14.285714285714285</v>
      </c>
      <c r="P23" s="66">
        <v>11.428571428571429</v>
      </c>
      <c r="Q23" s="16"/>
    </row>
    <row r="24" spans="1:17" ht="15" customHeight="1">
      <c r="A24" s="22" t="s">
        <v>533</v>
      </c>
      <c r="B24" s="69">
        <v>153</v>
      </c>
      <c r="C24" s="69">
        <v>156</v>
      </c>
      <c r="D24" s="69">
        <v>164</v>
      </c>
      <c r="E24" s="70">
        <v>5.380333951762523</v>
      </c>
      <c r="F24" s="70">
        <v>5.9459459459459465</v>
      </c>
      <c r="G24" s="70">
        <v>6.551724137931035</v>
      </c>
      <c r="H24" s="70">
        <v>39.70315398886827</v>
      </c>
      <c r="I24" s="70">
        <v>41.26126126126126</v>
      </c>
      <c r="J24" s="70">
        <v>40.689655172413794</v>
      </c>
      <c r="K24" s="70">
        <v>48.237476808905384</v>
      </c>
      <c r="L24" s="70">
        <v>45.94594594594595</v>
      </c>
      <c r="M24" s="70">
        <v>46.03448275862069</v>
      </c>
      <c r="N24" s="70">
        <v>6.679035250463822</v>
      </c>
      <c r="O24" s="70">
        <v>6.846846846846846</v>
      </c>
      <c r="P24" s="70">
        <v>6.724137931034482</v>
      </c>
      <c r="Q24" s="16"/>
    </row>
    <row r="25" spans="1:17" ht="15" customHeight="1">
      <c r="A25" s="23" t="s">
        <v>478</v>
      </c>
      <c r="B25" s="378"/>
      <c r="C25" s="378"/>
      <c r="D25" s="378"/>
      <c r="G25" s="379"/>
      <c r="J25" s="379"/>
      <c r="M25" s="379"/>
      <c r="P25" s="379"/>
      <c r="Q25" s="16"/>
    </row>
    <row r="26" spans="1:17" ht="15" customHeight="1">
      <c r="A26" s="20" t="s">
        <v>534</v>
      </c>
      <c r="B26" s="65">
        <v>35</v>
      </c>
      <c r="C26" s="65">
        <v>34</v>
      </c>
      <c r="D26" s="65">
        <v>35</v>
      </c>
      <c r="E26" s="66">
        <v>2.0408163265306123</v>
      </c>
      <c r="F26" s="66">
        <v>2.8169014084507045</v>
      </c>
      <c r="G26" s="66">
        <v>1.4084507042253522</v>
      </c>
      <c r="H26" s="66">
        <v>31.97278911564626</v>
      </c>
      <c r="I26" s="66">
        <v>34.50704225352113</v>
      </c>
      <c r="J26" s="66">
        <v>36.61971830985916</v>
      </c>
      <c r="K26" s="66">
        <v>61.224489795918366</v>
      </c>
      <c r="L26" s="66">
        <v>57.74647887323944</v>
      </c>
      <c r="M26" s="66">
        <v>56.33802816901409</v>
      </c>
      <c r="N26" s="66">
        <v>4.761904761904762</v>
      </c>
      <c r="O26" s="66">
        <v>4.929577464788732</v>
      </c>
      <c r="P26" s="66">
        <v>5.633802816901409</v>
      </c>
      <c r="Q26" s="16"/>
    </row>
    <row r="27" spans="1:17" ht="15" customHeight="1">
      <c r="A27" s="20" t="s">
        <v>535</v>
      </c>
      <c r="B27" s="65"/>
      <c r="C27" s="65"/>
      <c r="D27" s="65"/>
      <c r="E27" s="66"/>
      <c r="F27" s="66"/>
      <c r="G27" s="66"/>
      <c r="H27" s="66"/>
      <c r="I27" s="66"/>
      <c r="J27" s="66"/>
      <c r="K27" s="66"/>
      <c r="L27" s="66"/>
      <c r="M27" s="66"/>
      <c r="N27" s="66"/>
      <c r="O27" s="66"/>
      <c r="P27" s="66"/>
      <c r="Q27" s="16"/>
    </row>
    <row r="28" spans="1:17" ht="15" customHeight="1">
      <c r="A28" s="24" t="s">
        <v>479</v>
      </c>
      <c r="B28" s="65">
        <v>14</v>
      </c>
      <c r="C28" s="65">
        <v>14</v>
      </c>
      <c r="D28" s="65">
        <v>15</v>
      </c>
      <c r="E28" s="66">
        <v>4.081632653061225</v>
      </c>
      <c r="F28" s="66">
        <v>4.3478260869565215</v>
      </c>
      <c r="G28" s="66">
        <v>0</v>
      </c>
      <c r="H28" s="66">
        <v>48.97959183673469</v>
      </c>
      <c r="I28" s="66">
        <v>54.347826086956516</v>
      </c>
      <c r="J28" s="66">
        <v>54.54545454545454</v>
      </c>
      <c r="K28" s="66">
        <v>40.816326530612244</v>
      </c>
      <c r="L28" s="66">
        <v>36.95652173913043</v>
      </c>
      <c r="M28" s="66">
        <v>36.36363636363637</v>
      </c>
      <c r="N28" s="66">
        <v>6.122448979591836</v>
      </c>
      <c r="O28" s="66">
        <v>4.3478260869565215</v>
      </c>
      <c r="P28" s="66">
        <v>9.090909090909092</v>
      </c>
      <c r="Q28" s="16"/>
    </row>
    <row r="29" spans="1:17" ht="15" customHeight="1">
      <c r="A29" s="24" t="s">
        <v>480</v>
      </c>
      <c r="B29" s="65">
        <v>15</v>
      </c>
      <c r="C29" s="65">
        <v>17</v>
      </c>
      <c r="D29" s="65">
        <v>14</v>
      </c>
      <c r="E29" s="66">
        <v>5.263157894736842</v>
      </c>
      <c r="F29" s="66">
        <v>4.918032786885246</v>
      </c>
      <c r="G29" s="66">
        <v>8.16326530612245</v>
      </c>
      <c r="H29" s="66">
        <v>49.122807017543856</v>
      </c>
      <c r="I29" s="66">
        <v>44.26229508196721</v>
      </c>
      <c r="J29" s="66">
        <v>42.857142857142854</v>
      </c>
      <c r="K29" s="66">
        <v>43.859649122807014</v>
      </c>
      <c r="L29" s="66">
        <v>42.62295081967213</v>
      </c>
      <c r="M29" s="66">
        <v>42.857142857142854</v>
      </c>
      <c r="N29" s="66">
        <v>1.7543859649122806</v>
      </c>
      <c r="O29" s="66">
        <v>8.19672131147541</v>
      </c>
      <c r="P29" s="66">
        <v>6.122448979591836</v>
      </c>
      <c r="Q29" s="16"/>
    </row>
    <row r="30" spans="1:17" ht="15" customHeight="1">
      <c r="A30" s="24" t="s">
        <v>481</v>
      </c>
      <c r="B30" s="65">
        <v>17</v>
      </c>
      <c r="C30" s="65">
        <v>24</v>
      </c>
      <c r="D30" s="65">
        <v>27</v>
      </c>
      <c r="E30" s="66">
        <v>0</v>
      </c>
      <c r="F30" s="66">
        <v>4.395604395604396</v>
      </c>
      <c r="G30" s="66">
        <v>7.07070707070707</v>
      </c>
      <c r="H30" s="66">
        <v>40</v>
      </c>
      <c r="I30" s="66">
        <v>40.65934065934066</v>
      </c>
      <c r="J30" s="66">
        <v>41.41414141414141</v>
      </c>
      <c r="K30" s="66">
        <v>56.666666666666664</v>
      </c>
      <c r="L30" s="66">
        <v>51.64835164835166</v>
      </c>
      <c r="M30" s="66">
        <v>50.505050505050505</v>
      </c>
      <c r="N30" s="66">
        <v>3.3333333333333335</v>
      </c>
      <c r="O30" s="66">
        <v>3.296703296703297</v>
      </c>
      <c r="P30" s="66">
        <v>1.0101010101010102</v>
      </c>
      <c r="Q30" s="16"/>
    </row>
    <row r="31" spans="1:17" ht="15" customHeight="1">
      <c r="A31" s="24" t="s">
        <v>482</v>
      </c>
      <c r="B31" s="65">
        <v>72</v>
      </c>
      <c r="C31" s="65">
        <v>67</v>
      </c>
      <c r="D31" s="65">
        <v>73</v>
      </c>
      <c r="E31" s="66">
        <v>9.29203539823009</v>
      </c>
      <c r="F31" s="66">
        <v>9.30232558139535</v>
      </c>
      <c r="G31" s="66">
        <v>10.638297872340425</v>
      </c>
      <c r="H31" s="66">
        <v>40.26548672566372</v>
      </c>
      <c r="I31" s="66">
        <v>42.32558139534884</v>
      </c>
      <c r="J31" s="66">
        <v>39.148936170212764</v>
      </c>
      <c r="K31" s="66">
        <v>40.26548672566372</v>
      </c>
      <c r="L31" s="66">
        <v>38.604651162790695</v>
      </c>
      <c r="M31" s="66">
        <v>40.85106382978723</v>
      </c>
      <c r="N31" s="66">
        <v>10.176991150442479</v>
      </c>
      <c r="O31" s="66">
        <v>9.767441860465116</v>
      </c>
      <c r="P31" s="66">
        <v>9.361702127659575</v>
      </c>
      <c r="Q31" s="16"/>
    </row>
    <row r="32" spans="1:17" ht="15" customHeight="1">
      <c r="A32" s="22" t="s">
        <v>533</v>
      </c>
      <c r="B32" s="34">
        <v>153</v>
      </c>
      <c r="C32" s="34">
        <v>156</v>
      </c>
      <c r="D32" s="34">
        <v>164</v>
      </c>
      <c r="E32" s="71">
        <v>5.380333951762523</v>
      </c>
      <c r="F32" s="71">
        <v>5.9459459459459465</v>
      </c>
      <c r="G32" s="71">
        <v>6.551724137931035</v>
      </c>
      <c r="H32" s="71">
        <v>39.70315398886827</v>
      </c>
      <c r="I32" s="71">
        <v>41.26126126126126</v>
      </c>
      <c r="J32" s="71">
        <v>40.689655172413794</v>
      </c>
      <c r="K32" s="71">
        <v>48.237476808905384</v>
      </c>
      <c r="L32" s="71">
        <v>45.94594594594595</v>
      </c>
      <c r="M32" s="71">
        <v>46.03448275862069</v>
      </c>
      <c r="N32" s="71">
        <v>6.679035250463822</v>
      </c>
      <c r="O32" s="71">
        <v>6.846846846846846</v>
      </c>
      <c r="P32" s="71">
        <v>6.724137931034482</v>
      </c>
      <c r="Q32" s="16"/>
    </row>
    <row r="33" ht="11.25">
      <c r="A33" s="1" t="s">
        <v>58</v>
      </c>
    </row>
    <row r="34" spans="5:17" ht="11.25">
      <c r="E34" s="16"/>
      <c r="Q34" s="51"/>
    </row>
    <row r="35" ht="11.25">
      <c r="Q35" s="51"/>
    </row>
    <row r="36" ht="11.25">
      <c r="Q36" s="51"/>
    </row>
  </sheetData>
  <mergeCells count="9">
    <mergeCell ref="B5:D7"/>
    <mergeCell ref="A2:K2"/>
    <mergeCell ref="A3:K3"/>
    <mergeCell ref="A5:A7"/>
    <mergeCell ref="K6:M7"/>
    <mergeCell ref="N6:P7"/>
    <mergeCell ref="E6:G7"/>
    <mergeCell ref="H6:J7"/>
    <mergeCell ref="E5:P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4.xml><?xml version="1.0" encoding="utf-8"?>
<worksheet xmlns="http://schemas.openxmlformats.org/spreadsheetml/2006/main" xmlns:r="http://schemas.openxmlformats.org/officeDocument/2006/relationships">
  <sheetPr codeName="Hoja4"/>
  <dimension ref="A1:P39"/>
  <sheetViews>
    <sheetView showGridLines="0" zoomScaleSheetLayoutView="100" workbookViewId="0" topLeftCell="A1">
      <selection activeCell="A1" sqref="A1"/>
    </sheetView>
  </sheetViews>
  <sheetFormatPr defaultColWidth="11.421875" defaultRowHeight="12.75"/>
  <cols>
    <col min="1" max="1" width="60.7109375" style="1" customWidth="1"/>
    <col min="2" max="13" width="7.7109375" style="1" customWidth="1"/>
    <col min="14" max="16384" width="11.421875" style="1" customWidth="1"/>
  </cols>
  <sheetData>
    <row r="1" spans="4:13" ht="17.25" customHeight="1">
      <c r="D1" s="9"/>
      <c r="E1" s="9"/>
      <c r="F1" s="9"/>
      <c r="G1" s="8"/>
      <c r="H1" s="8"/>
      <c r="I1" s="8"/>
      <c r="J1" s="8"/>
      <c r="K1" s="8"/>
      <c r="L1" s="8"/>
      <c r="M1" s="8"/>
    </row>
    <row r="2" spans="1:9" s="17" customFormat="1" ht="13.5">
      <c r="A2" s="505"/>
      <c r="B2" s="505"/>
      <c r="C2" s="505"/>
      <c r="D2" s="505"/>
      <c r="E2" s="505"/>
      <c r="F2" s="505"/>
      <c r="G2" s="505"/>
      <c r="H2" s="505"/>
      <c r="I2" s="505"/>
    </row>
    <row r="3" spans="1:13" s="17" customFormat="1" ht="13.5">
      <c r="A3" s="506" t="s">
        <v>108</v>
      </c>
      <c r="B3" s="506"/>
      <c r="C3" s="506"/>
      <c r="D3" s="506"/>
      <c r="E3" s="506"/>
      <c r="F3" s="506"/>
      <c r="G3" s="506"/>
      <c r="H3" s="506"/>
      <c r="I3" s="507"/>
      <c r="J3" s="186"/>
      <c r="K3" s="186"/>
      <c r="L3" s="186"/>
      <c r="M3" s="13" t="s">
        <v>109</v>
      </c>
    </row>
    <row r="4" s="17" customFormat="1" ht="13.5"/>
    <row r="5" spans="1:13" ht="12.75" customHeight="1">
      <c r="A5" s="485" t="s">
        <v>524</v>
      </c>
      <c r="B5" s="484" t="s">
        <v>110</v>
      </c>
      <c r="C5" s="484"/>
      <c r="D5" s="484"/>
      <c r="E5" s="486" t="s">
        <v>111</v>
      </c>
      <c r="F5" s="486"/>
      <c r="G5" s="486"/>
      <c r="H5" s="486"/>
      <c r="I5" s="486"/>
      <c r="J5" s="486"/>
      <c r="K5" s="486"/>
      <c r="L5" s="486"/>
      <c r="M5" s="486"/>
    </row>
    <row r="6" spans="1:13" ht="8.25" customHeight="1">
      <c r="A6" s="485"/>
      <c r="B6" s="484"/>
      <c r="C6" s="484"/>
      <c r="D6" s="484"/>
      <c r="E6" s="503"/>
      <c r="F6" s="503"/>
      <c r="G6" s="503"/>
      <c r="H6" s="503"/>
      <c r="I6" s="503"/>
      <c r="J6" s="503"/>
      <c r="K6" s="503"/>
      <c r="L6" s="503"/>
      <c r="M6" s="503"/>
    </row>
    <row r="7" spans="1:13" ht="43.5" customHeight="1">
      <c r="A7" s="485"/>
      <c r="B7" s="504"/>
      <c r="C7" s="504"/>
      <c r="D7" s="504"/>
      <c r="E7" s="462" t="s">
        <v>112</v>
      </c>
      <c r="F7" s="462"/>
      <c r="G7" s="462"/>
      <c r="H7" s="503" t="s">
        <v>113</v>
      </c>
      <c r="I7" s="503"/>
      <c r="J7" s="503"/>
      <c r="K7" s="503" t="s">
        <v>114</v>
      </c>
      <c r="L7" s="503"/>
      <c r="M7" s="503"/>
    </row>
    <row r="8" spans="1:13" ht="15.75" customHeight="1">
      <c r="A8" s="28"/>
      <c r="B8" s="18">
        <v>2010</v>
      </c>
      <c r="C8" s="18">
        <v>2009</v>
      </c>
      <c r="D8" s="18">
        <v>2008</v>
      </c>
      <c r="E8" s="18">
        <v>2010</v>
      </c>
      <c r="F8" s="18">
        <v>2009</v>
      </c>
      <c r="G8" s="18">
        <v>2008</v>
      </c>
      <c r="H8" s="18">
        <v>2010</v>
      </c>
      <c r="I8" s="18">
        <v>2009</v>
      </c>
      <c r="J8" s="18">
        <v>2008</v>
      </c>
      <c r="K8" s="18">
        <v>2010</v>
      </c>
      <c r="L8" s="18">
        <v>2009</v>
      </c>
      <c r="M8" s="18">
        <v>2008</v>
      </c>
    </row>
    <row r="9" spans="1:16" ht="19.5" customHeight="1">
      <c r="A9" s="19" t="s">
        <v>468</v>
      </c>
      <c r="B9" s="372">
        <v>30.38272727272728</v>
      </c>
      <c r="C9" s="443">
        <v>30.03</v>
      </c>
      <c r="D9" s="443">
        <v>29.834517730496444</v>
      </c>
      <c r="E9" s="372">
        <v>16.12121212121212</v>
      </c>
      <c r="F9" s="443">
        <v>16.22</v>
      </c>
      <c r="G9" s="443">
        <v>16.928292446252584</v>
      </c>
      <c r="H9" s="443">
        <v>12.846318181818182</v>
      </c>
      <c r="I9" s="443">
        <v>12.88</v>
      </c>
      <c r="J9" s="443">
        <v>11.920072256729615</v>
      </c>
      <c r="K9" s="443">
        <v>1.414651515151515</v>
      </c>
      <c r="L9" s="443">
        <v>0.91</v>
      </c>
      <c r="M9" s="443">
        <v>0.9516352970178055</v>
      </c>
      <c r="N9" s="16"/>
      <c r="O9" s="235"/>
      <c r="P9" s="235"/>
    </row>
    <row r="10" spans="1:16" ht="15" customHeight="1">
      <c r="A10" s="20" t="s">
        <v>469</v>
      </c>
      <c r="B10" s="444">
        <v>13.691714285714287</v>
      </c>
      <c r="C10" s="444">
        <v>14.322</v>
      </c>
      <c r="D10" s="444">
        <v>10.2354</v>
      </c>
      <c r="E10" s="444">
        <v>2.682071428571428</v>
      </c>
      <c r="F10" s="444">
        <v>3.4472</v>
      </c>
      <c r="G10" s="444">
        <v>3.3364000000000007</v>
      </c>
      <c r="H10" s="444">
        <v>10.720857142857142</v>
      </c>
      <c r="I10" s="444">
        <v>10.531666666666666</v>
      </c>
      <c r="J10" s="444">
        <v>6.555866666666668</v>
      </c>
      <c r="K10" s="444">
        <v>0.2887857142857143</v>
      </c>
      <c r="L10" s="444">
        <v>0.34313333333333335</v>
      </c>
      <c r="M10" s="444">
        <v>0.34313333333333346</v>
      </c>
      <c r="N10" s="16"/>
      <c r="O10" s="235"/>
      <c r="P10" s="235"/>
    </row>
    <row r="11" spans="1:16" ht="15" customHeight="1">
      <c r="A11" s="20" t="s">
        <v>526</v>
      </c>
      <c r="B11" s="444">
        <v>28.535214285714286</v>
      </c>
      <c r="C11" s="444">
        <v>32.5365625</v>
      </c>
      <c r="D11" s="444">
        <v>29.601470588235298</v>
      </c>
      <c r="E11" s="444">
        <v>11.9045</v>
      </c>
      <c r="F11" s="444">
        <v>14.854375</v>
      </c>
      <c r="G11" s="444">
        <v>14.382823529411766</v>
      </c>
      <c r="H11" s="444">
        <v>15.34657142857143</v>
      </c>
      <c r="I11" s="444">
        <v>17.032062500000002</v>
      </c>
      <c r="J11" s="444">
        <v>14.645</v>
      </c>
      <c r="K11" s="444">
        <v>1.2841428571428573</v>
      </c>
      <c r="L11" s="444">
        <v>0.650125</v>
      </c>
      <c r="M11" s="444">
        <v>0.5736470588235294</v>
      </c>
      <c r="N11" s="16"/>
      <c r="O11" s="235"/>
      <c r="P11" s="235"/>
    </row>
    <row r="12" spans="1:16" ht="15" customHeight="1">
      <c r="A12" s="20" t="s">
        <v>527</v>
      </c>
      <c r="B12" s="444">
        <v>48.182461538461546</v>
      </c>
      <c r="C12" s="444">
        <v>44.86516666666666</v>
      </c>
      <c r="D12" s="444">
        <v>39.345090909090914</v>
      </c>
      <c r="E12" s="444">
        <v>23.365461538461524</v>
      </c>
      <c r="F12" s="444">
        <v>17.757666666666665</v>
      </c>
      <c r="G12" s="444">
        <v>8.062363636363637</v>
      </c>
      <c r="H12" s="444">
        <v>23.76492307692308</v>
      </c>
      <c r="I12" s="444">
        <v>25.96224999999999</v>
      </c>
      <c r="J12" s="444">
        <v>30.94363636363636</v>
      </c>
      <c r="K12" s="444">
        <v>1.0517692307692308</v>
      </c>
      <c r="L12" s="444">
        <v>1.1452499999999999</v>
      </c>
      <c r="M12" s="444">
        <v>0.33909090909090905</v>
      </c>
      <c r="N12" s="16"/>
      <c r="O12" s="235"/>
      <c r="P12" s="235"/>
    </row>
    <row r="13" spans="1:16" ht="15" customHeight="1">
      <c r="A13" s="20" t="s">
        <v>470</v>
      </c>
      <c r="B13" s="444">
        <v>24.429777777777772</v>
      </c>
      <c r="C13" s="444">
        <v>24.305777777777777</v>
      </c>
      <c r="D13" s="444">
        <v>23.939333333333334</v>
      </c>
      <c r="E13" s="444">
        <v>20.628333333333334</v>
      </c>
      <c r="F13" s="444">
        <v>20.19511111111111</v>
      </c>
      <c r="G13" s="444">
        <v>19.645888888888887</v>
      </c>
      <c r="H13" s="444">
        <v>3.8012222222222225</v>
      </c>
      <c r="I13" s="444">
        <v>4.110666666666668</v>
      </c>
      <c r="J13" s="444">
        <v>4.293444444444446</v>
      </c>
      <c r="K13" s="444">
        <v>0</v>
      </c>
      <c r="L13" s="444">
        <v>0</v>
      </c>
      <c r="M13" s="444">
        <v>0</v>
      </c>
      <c r="N13" s="16"/>
      <c r="O13" s="235"/>
      <c r="P13" s="235"/>
    </row>
    <row r="14" spans="1:16" ht="15" customHeight="1">
      <c r="A14" s="20" t="s">
        <v>528</v>
      </c>
      <c r="B14" s="444">
        <v>25.54130769230769</v>
      </c>
      <c r="C14" s="444">
        <v>24.437461538461534</v>
      </c>
      <c r="D14" s="444">
        <v>25.901133333333338</v>
      </c>
      <c r="E14" s="444">
        <v>16.267076923076928</v>
      </c>
      <c r="F14" s="444">
        <v>16.554307692307688</v>
      </c>
      <c r="G14" s="444">
        <v>17.67646666666667</v>
      </c>
      <c r="H14" s="444">
        <v>7.339384615384615</v>
      </c>
      <c r="I14" s="444">
        <v>7.328538461538459</v>
      </c>
      <c r="J14" s="444">
        <v>6.928133333333335</v>
      </c>
      <c r="K14" s="444">
        <v>1.9344615384615382</v>
      </c>
      <c r="L14" s="444">
        <v>0.5546153846153845</v>
      </c>
      <c r="M14" s="444">
        <v>1.296533333333334</v>
      </c>
      <c r="N14" s="16"/>
      <c r="O14" s="235"/>
      <c r="P14" s="235"/>
    </row>
    <row r="15" spans="1:16" ht="15" customHeight="1">
      <c r="A15" s="20" t="s">
        <v>471</v>
      </c>
      <c r="B15" s="444">
        <v>32.979</v>
      </c>
      <c r="C15" s="444">
        <v>33.27127272727273</v>
      </c>
      <c r="D15" s="444">
        <v>42.010384615384616</v>
      </c>
      <c r="E15" s="444">
        <v>10.921636363636363</v>
      </c>
      <c r="F15" s="444">
        <v>10.98436363636364</v>
      </c>
      <c r="G15" s="444">
        <v>26.905384615384616</v>
      </c>
      <c r="H15" s="444">
        <v>19.31581818181818</v>
      </c>
      <c r="I15" s="444">
        <v>19.545454545454547</v>
      </c>
      <c r="J15" s="444">
        <v>12.318769230769227</v>
      </c>
      <c r="K15" s="444">
        <v>2.7414545454545456</v>
      </c>
      <c r="L15" s="444">
        <v>2.741454545454546</v>
      </c>
      <c r="M15" s="444">
        <v>2.78623076923077</v>
      </c>
      <c r="N15" s="16"/>
      <c r="O15" s="235"/>
      <c r="P15" s="235"/>
    </row>
    <row r="16" spans="1:16" ht="15" customHeight="1">
      <c r="A16" s="20" t="s">
        <v>529</v>
      </c>
      <c r="B16" s="444">
        <v>46.04930769230768</v>
      </c>
      <c r="C16" s="444">
        <v>40.963307692307694</v>
      </c>
      <c r="D16" s="444">
        <v>39.990846153846164</v>
      </c>
      <c r="E16" s="444">
        <v>28.335846153846145</v>
      </c>
      <c r="F16" s="444">
        <v>27.277538461538462</v>
      </c>
      <c r="G16" s="444">
        <v>26.61092307692308</v>
      </c>
      <c r="H16" s="444">
        <v>14.63753846153846</v>
      </c>
      <c r="I16" s="444">
        <v>11.728769230769238</v>
      </c>
      <c r="J16" s="444">
        <v>11.422923076923082</v>
      </c>
      <c r="K16" s="444">
        <v>3.0760769230769225</v>
      </c>
      <c r="L16" s="444">
        <v>1.9570000000000007</v>
      </c>
      <c r="M16" s="444">
        <v>1.9570000000000005</v>
      </c>
      <c r="N16" s="16"/>
      <c r="O16" s="235"/>
      <c r="P16" s="235"/>
    </row>
    <row r="17" spans="1:16" ht="15" customHeight="1">
      <c r="A17" s="20" t="s">
        <v>472</v>
      </c>
      <c r="B17" s="444">
        <v>17.155399999999997</v>
      </c>
      <c r="C17" s="444">
        <v>17.506857142857143</v>
      </c>
      <c r="D17" s="444">
        <v>17.45135714285714</v>
      </c>
      <c r="E17" s="444">
        <v>5.7392</v>
      </c>
      <c r="F17" s="444">
        <v>6.235785714285713</v>
      </c>
      <c r="G17" s="444">
        <v>6.276714285714285</v>
      </c>
      <c r="H17" s="444">
        <v>7.700066666666666</v>
      </c>
      <c r="I17" s="444">
        <v>9.11107142857143</v>
      </c>
      <c r="J17" s="444">
        <v>8.703928571428571</v>
      </c>
      <c r="K17" s="444">
        <v>3.7162</v>
      </c>
      <c r="L17" s="444">
        <v>2.16</v>
      </c>
      <c r="M17" s="444">
        <v>2.470714285714285</v>
      </c>
      <c r="N17" s="16"/>
      <c r="O17" s="235"/>
      <c r="P17" s="235"/>
    </row>
    <row r="18" spans="1:16" ht="15" customHeight="1">
      <c r="A18" s="20" t="s">
        <v>473</v>
      </c>
      <c r="B18" s="444">
        <v>4.987</v>
      </c>
      <c r="C18" s="444">
        <v>4.0531999999999995</v>
      </c>
      <c r="D18" s="444">
        <v>4.708571428571429</v>
      </c>
      <c r="E18" s="444">
        <v>0.09840000000000002</v>
      </c>
      <c r="F18" s="444">
        <v>0.1662</v>
      </c>
      <c r="G18" s="444">
        <v>1.0475714285714286</v>
      </c>
      <c r="H18" s="444">
        <v>4.8876</v>
      </c>
      <c r="I18" s="444">
        <v>3.8863999999999996</v>
      </c>
      <c r="J18" s="444">
        <v>3.66</v>
      </c>
      <c r="K18" s="444">
        <v>0.0008</v>
      </c>
      <c r="L18" s="444">
        <v>0.0005999999999999998</v>
      </c>
      <c r="M18" s="444">
        <v>0.001</v>
      </c>
      <c r="N18" s="16"/>
      <c r="O18" s="235"/>
      <c r="P18" s="235"/>
    </row>
    <row r="19" spans="1:16" ht="15" customHeight="1">
      <c r="A19" s="20" t="s">
        <v>530</v>
      </c>
      <c r="B19" s="444">
        <v>39.895599999999995</v>
      </c>
      <c r="C19" s="444">
        <v>40.390807692307696</v>
      </c>
      <c r="D19" s="444">
        <v>43.32774074074074</v>
      </c>
      <c r="E19" s="444">
        <v>25.91544</v>
      </c>
      <c r="F19" s="444">
        <v>27.37015384615385</v>
      </c>
      <c r="G19" s="444">
        <v>28.64944444444444</v>
      </c>
      <c r="H19" s="444">
        <v>13.980080000000003</v>
      </c>
      <c r="I19" s="444">
        <v>13.02065384615385</v>
      </c>
      <c r="J19" s="444">
        <v>14.678296296296296</v>
      </c>
      <c r="K19" s="444">
        <v>0</v>
      </c>
      <c r="L19" s="444">
        <v>0</v>
      </c>
      <c r="M19" s="444">
        <v>0</v>
      </c>
      <c r="N19" s="16"/>
      <c r="O19" s="235"/>
      <c r="P19" s="235"/>
    </row>
    <row r="20" spans="1:16" ht="19.5" customHeight="1">
      <c r="A20" s="21" t="s">
        <v>474</v>
      </c>
      <c r="B20" s="372">
        <v>25.716571428571434</v>
      </c>
      <c r="C20" s="372">
        <v>22.7</v>
      </c>
      <c r="D20" s="372">
        <v>22.76417391304348</v>
      </c>
      <c r="E20" s="372">
        <v>14.345428571428572</v>
      </c>
      <c r="F20" s="372">
        <v>11.977</v>
      </c>
      <c r="G20" s="372">
        <v>14.03</v>
      </c>
      <c r="H20" s="372">
        <v>9.727761904761905</v>
      </c>
      <c r="I20" s="372">
        <v>9.166</v>
      </c>
      <c r="J20" s="372">
        <v>7.98</v>
      </c>
      <c r="K20" s="372">
        <v>1.6373809523809524</v>
      </c>
      <c r="L20" s="372">
        <v>1.55</v>
      </c>
      <c r="M20" s="372">
        <v>0.79</v>
      </c>
      <c r="N20" s="16"/>
      <c r="O20" s="235"/>
      <c r="P20" s="235"/>
    </row>
    <row r="21" spans="1:16" ht="15" customHeight="1">
      <c r="A21" s="20" t="s">
        <v>531</v>
      </c>
      <c r="B21" s="444">
        <v>15</v>
      </c>
      <c r="C21" s="444">
        <v>13.276111111111113</v>
      </c>
      <c r="D21" s="444">
        <v>12.118100000000002</v>
      </c>
      <c r="E21" s="444">
        <v>2.1935000000000007</v>
      </c>
      <c r="F21" s="444">
        <v>2.100888888888889</v>
      </c>
      <c r="G21" s="444">
        <v>3.739600000000001</v>
      </c>
      <c r="H21" s="444">
        <v>10.65975</v>
      </c>
      <c r="I21" s="444">
        <v>9.221888888888893</v>
      </c>
      <c r="J21" s="444">
        <v>6.562299999999999</v>
      </c>
      <c r="K21" s="444">
        <v>2.105</v>
      </c>
      <c r="L21" s="444">
        <v>1.9533333333333336</v>
      </c>
      <c r="M21" s="444">
        <v>1.8162</v>
      </c>
      <c r="N21" s="16"/>
      <c r="O21" s="235"/>
      <c r="P21" s="235"/>
    </row>
    <row r="22" spans="1:16" ht="15" customHeight="1">
      <c r="A22" s="20" t="s">
        <v>475</v>
      </c>
      <c r="B22" s="444">
        <v>3.2</v>
      </c>
      <c r="C22" s="444">
        <v>0.6725</v>
      </c>
      <c r="D22" s="444">
        <v>1.5110000000000001</v>
      </c>
      <c r="E22" s="444">
        <v>0.4155</v>
      </c>
      <c r="F22" s="444">
        <v>0.4060000000000001</v>
      </c>
      <c r="G22" s="444">
        <v>1.2460000000000002</v>
      </c>
      <c r="H22" s="444">
        <v>2.7689999999999997</v>
      </c>
      <c r="I22" s="444">
        <v>0.26649999999999996</v>
      </c>
      <c r="J22" s="444">
        <v>0.265</v>
      </c>
      <c r="K22" s="444">
        <v>0</v>
      </c>
      <c r="L22" s="444">
        <v>0</v>
      </c>
      <c r="M22" s="444">
        <v>0</v>
      </c>
      <c r="N22" s="16"/>
      <c r="O22" s="235"/>
      <c r="P22" s="235"/>
    </row>
    <row r="23" spans="1:16" ht="15" customHeight="1">
      <c r="A23" s="20" t="s">
        <v>532</v>
      </c>
      <c r="B23" s="444">
        <v>37.637818181818176</v>
      </c>
      <c r="C23" s="444">
        <v>34.50336363636364</v>
      </c>
      <c r="D23" s="444">
        <v>36.30663636363636</v>
      </c>
      <c r="E23" s="444">
        <v>25.71590909090909</v>
      </c>
      <c r="F23" s="444">
        <v>22.209090909090907</v>
      </c>
      <c r="G23" s="444">
        <v>25.667363636363632</v>
      </c>
      <c r="H23" s="444">
        <v>10.315181818181818</v>
      </c>
      <c r="I23" s="444">
        <v>10.775272727272727</v>
      </c>
      <c r="J23" s="444">
        <v>10.639272727272731</v>
      </c>
      <c r="K23" s="444">
        <v>1.595</v>
      </c>
      <c r="L23" s="444">
        <v>1.519</v>
      </c>
      <c r="M23" s="444">
        <v>0</v>
      </c>
      <c r="N23" s="16"/>
      <c r="O23" s="235"/>
      <c r="P23" s="235"/>
    </row>
    <row r="24" spans="1:16" ht="19.5" customHeight="1">
      <c r="A24" s="22" t="s">
        <v>533</v>
      </c>
      <c r="B24" s="445">
        <v>29.742274509803917</v>
      </c>
      <c r="C24" s="445">
        <v>29</v>
      </c>
      <c r="D24" s="445">
        <v>28.84294512195122</v>
      </c>
      <c r="E24" s="445">
        <v>15.877869281045749</v>
      </c>
      <c r="F24" s="445">
        <v>15.63014635662163</v>
      </c>
      <c r="G24" s="445">
        <v>16.53587195121952</v>
      </c>
      <c r="H24" s="445">
        <v>12.418281045751637</v>
      </c>
      <c r="I24" s="445">
        <v>12.365949238313915</v>
      </c>
      <c r="J24" s="445">
        <v>11.377207317073173</v>
      </c>
      <c r="K24" s="445">
        <v>1.445222222222222</v>
      </c>
      <c r="L24" s="445">
        <v>1.003904405064455</v>
      </c>
      <c r="M24" s="445">
        <v>0.9298658536585371</v>
      </c>
      <c r="N24" s="16"/>
      <c r="O24" s="235"/>
      <c r="P24" s="235"/>
    </row>
    <row r="25" spans="1:14" ht="19.5" customHeight="1">
      <c r="A25" s="23" t="s">
        <v>478</v>
      </c>
      <c r="B25" s="446"/>
      <c r="C25" s="447"/>
      <c r="D25" s="443"/>
      <c r="E25" s="447"/>
      <c r="F25" s="447"/>
      <c r="G25" s="443"/>
      <c r="H25" s="447"/>
      <c r="I25" s="447"/>
      <c r="J25" s="443"/>
      <c r="K25" s="447"/>
      <c r="L25" s="447"/>
      <c r="M25" s="443"/>
      <c r="N25" s="16"/>
    </row>
    <row r="26" spans="1:14" ht="15" customHeight="1">
      <c r="A26" s="20" t="s">
        <v>534</v>
      </c>
      <c r="B26" s="444">
        <v>12.163514285714287</v>
      </c>
      <c r="C26" s="444">
        <v>12.651352941176471</v>
      </c>
      <c r="D26" s="444">
        <v>12.4004</v>
      </c>
      <c r="E26" s="444">
        <v>4.418257142857142</v>
      </c>
      <c r="F26" s="444">
        <v>4.870029411764707</v>
      </c>
      <c r="G26" s="444">
        <v>5.262942857142858</v>
      </c>
      <c r="H26" s="444">
        <v>6.771685714285715</v>
      </c>
      <c r="I26" s="444">
        <v>6.75820588235294</v>
      </c>
      <c r="J26" s="444">
        <v>6.417599999999998</v>
      </c>
      <c r="K26" s="444">
        <v>0.9734571428571428</v>
      </c>
      <c r="L26" s="444">
        <v>1.0231176470588232</v>
      </c>
      <c r="M26" s="444">
        <v>0.7198571428571428</v>
      </c>
      <c r="N26" s="16"/>
    </row>
    <row r="27" spans="1:14" ht="15" customHeight="1">
      <c r="A27" s="20" t="s">
        <v>535</v>
      </c>
      <c r="B27" s="446"/>
      <c r="C27" s="446"/>
      <c r="D27" s="444"/>
      <c r="E27" s="444"/>
      <c r="F27" s="444"/>
      <c r="G27" s="444"/>
      <c r="H27" s="444"/>
      <c r="I27" s="444"/>
      <c r="J27" s="444"/>
      <c r="K27" s="444"/>
      <c r="L27" s="444"/>
      <c r="M27" s="444"/>
      <c r="N27" s="16"/>
    </row>
    <row r="28" spans="1:14" ht="15" customHeight="1">
      <c r="A28" s="24" t="s">
        <v>479</v>
      </c>
      <c r="B28" s="444">
        <v>25.853428571428573</v>
      </c>
      <c r="C28" s="444">
        <v>26.936714285714285</v>
      </c>
      <c r="D28" s="444">
        <v>35.73513333333333</v>
      </c>
      <c r="E28" s="444">
        <v>15.856285714285713</v>
      </c>
      <c r="F28" s="444">
        <v>17.3695</v>
      </c>
      <c r="G28" s="444">
        <v>25.782466666666664</v>
      </c>
      <c r="H28" s="444">
        <v>8.461</v>
      </c>
      <c r="I28" s="444">
        <v>8.57057142857143</v>
      </c>
      <c r="J28" s="444">
        <v>8.629800000000001</v>
      </c>
      <c r="K28" s="444">
        <v>1.5363571428571428</v>
      </c>
      <c r="L28" s="444">
        <v>0.996642857142857</v>
      </c>
      <c r="M28" s="444">
        <v>1.3228666666666666</v>
      </c>
      <c r="N28" s="16"/>
    </row>
    <row r="29" spans="1:14" ht="15" customHeight="1">
      <c r="A29" s="24" t="s">
        <v>480</v>
      </c>
      <c r="B29" s="444">
        <v>37.794533333333334</v>
      </c>
      <c r="C29" s="444">
        <v>38.38523529411765</v>
      </c>
      <c r="D29" s="444">
        <v>31.57014285714285</v>
      </c>
      <c r="E29" s="444">
        <v>14.9</v>
      </c>
      <c r="F29" s="444">
        <v>22.75423529411765</v>
      </c>
      <c r="G29" s="444">
        <v>15.200499999999996</v>
      </c>
      <c r="H29" s="444">
        <v>21.1</v>
      </c>
      <c r="I29" s="444">
        <v>14.498352941176469</v>
      </c>
      <c r="J29" s="444">
        <v>16.36835714285714</v>
      </c>
      <c r="K29" s="444">
        <v>1.8</v>
      </c>
      <c r="L29" s="444">
        <v>1.1326470588235293</v>
      </c>
      <c r="M29" s="444">
        <v>0.0012857142857142854</v>
      </c>
      <c r="N29" s="16"/>
    </row>
    <row r="30" spans="1:14" ht="15" customHeight="1">
      <c r="A30" s="24" t="s">
        <v>481</v>
      </c>
      <c r="B30" s="444">
        <v>28.547000000000004</v>
      </c>
      <c r="C30" s="444">
        <v>31.659958333333332</v>
      </c>
      <c r="D30" s="444">
        <v>28.18011111111111</v>
      </c>
      <c r="E30" s="444">
        <v>21.6</v>
      </c>
      <c r="F30" s="444">
        <v>17.204874999999998</v>
      </c>
      <c r="G30" s="444">
        <v>14.763444444444444</v>
      </c>
      <c r="H30" s="444">
        <v>6.9</v>
      </c>
      <c r="I30" s="444">
        <v>14.109583333333337</v>
      </c>
      <c r="J30" s="444">
        <v>12.95737037037037</v>
      </c>
      <c r="K30" s="444">
        <v>0.02488159803501368</v>
      </c>
      <c r="L30" s="444">
        <v>0.34550000000000014</v>
      </c>
      <c r="M30" s="444">
        <v>0.45929629629629637</v>
      </c>
      <c r="N30" s="16"/>
    </row>
    <row r="31" spans="1:14" ht="15" customHeight="1">
      <c r="A31" s="24" t="s">
        <v>482</v>
      </c>
      <c r="B31" s="444">
        <v>37.64833333333333</v>
      </c>
      <c r="C31" s="444">
        <v>34.40276119402985</v>
      </c>
      <c r="D31" s="444">
        <v>35.032287671232886</v>
      </c>
      <c r="E31" s="444">
        <v>20.3</v>
      </c>
      <c r="F31" s="444">
        <v>18.360462686567164</v>
      </c>
      <c r="G31" s="444">
        <v>20.952369863013704</v>
      </c>
      <c r="H31" s="444">
        <v>15.4</v>
      </c>
      <c r="I31" s="444">
        <v>14.843119402985076</v>
      </c>
      <c r="J31" s="444">
        <v>12.777986301369864</v>
      </c>
      <c r="K31" s="444">
        <v>1.9</v>
      </c>
      <c r="L31" s="444">
        <v>1.1991791044776114</v>
      </c>
      <c r="M31" s="444">
        <v>1.3019315068493156</v>
      </c>
      <c r="N31" s="16"/>
    </row>
    <row r="32" spans="1:14" ht="19.5" customHeight="1">
      <c r="A32" s="22" t="s">
        <v>533</v>
      </c>
      <c r="B32" s="445">
        <v>29.742274509803934</v>
      </c>
      <c r="C32" s="445">
        <v>29</v>
      </c>
      <c r="D32" s="445">
        <v>28.8429451219512</v>
      </c>
      <c r="E32" s="445">
        <v>15.878350806079826</v>
      </c>
      <c r="F32" s="445">
        <v>15.63014635662163</v>
      </c>
      <c r="G32" s="445">
        <v>16.535871951219505</v>
      </c>
      <c r="H32" s="445">
        <v>12.418657652530413</v>
      </c>
      <c r="I32" s="445">
        <v>12.365949238313915</v>
      </c>
      <c r="J32" s="445">
        <v>11.377207317073164</v>
      </c>
      <c r="K32" s="445">
        <v>1.4452660511936972</v>
      </c>
      <c r="L32" s="445">
        <v>1.0039044050644548</v>
      </c>
      <c r="M32" s="445">
        <v>0.9298658536585362</v>
      </c>
      <c r="N32" s="16"/>
    </row>
    <row r="33" spans="1:14" ht="3" customHeight="1" hidden="1">
      <c r="A33" s="481" t="s">
        <v>476</v>
      </c>
      <c r="B33" s="482"/>
      <c r="C33" s="482"/>
      <c r="D33" s="482"/>
      <c r="E33" s="482"/>
      <c r="F33" s="482"/>
      <c r="G33" s="482"/>
      <c r="H33" s="482"/>
      <c r="I33" s="482"/>
      <c r="M33" s="51"/>
      <c r="N33" s="16"/>
    </row>
    <row r="34" spans="1:14" ht="11.25" customHeight="1">
      <c r="A34" s="483"/>
      <c r="B34" s="483"/>
      <c r="C34" s="483"/>
      <c r="D34" s="483"/>
      <c r="E34" s="483"/>
      <c r="F34" s="483"/>
      <c r="G34" s="483"/>
      <c r="H34" s="483"/>
      <c r="I34" s="483"/>
      <c r="N34" s="16"/>
    </row>
    <row r="35" spans="1:14" ht="12.75">
      <c r="A35" s="477" t="s">
        <v>58</v>
      </c>
      <c r="B35" s="478"/>
      <c r="C35" s="478"/>
      <c r="D35" s="478"/>
      <c r="E35" s="478"/>
      <c r="F35" s="478"/>
      <c r="G35" s="478"/>
      <c r="H35" s="478"/>
      <c r="I35" s="478"/>
      <c r="N35" s="16"/>
    </row>
    <row r="36" ht="11.25">
      <c r="N36" s="16"/>
    </row>
    <row r="37" spans="2:14" ht="11.25">
      <c r="B37" s="16"/>
      <c r="C37" s="16"/>
      <c r="D37" s="16"/>
      <c r="E37" s="16"/>
      <c r="F37" s="16"/>
      <c r="G37" s="16"/>
      <c r="H37" s="16"/>
      <c r="I37" s="16"/>
      <c r="J37" s="16"/>
      <c r="K37" s="16"/>
      <c r="L37" s="16"/>
      <c r="M37" s="16"/>
      <c r="N37" s="16"/>
    </row>
    <row r="38" ht="11.25">
      <c r="N38" s="16"/>
    </row>
    <row r="39" spans="2:14" ht="11.25">
      <c r="B39" s="16"/>
      <c r="C39" s="16"/>
      <c r="D39" s="16"/>
      <c r="F39" s="16"/>
      <c r="G39" s="16"/>
      <c r="H39" s="16"/>
      <c r="I39" s="16"/>
      <c r="J39" s="16"/>
      <c r="K39" s="16"/>
      <c r="L39" s="16"/>
      <c r="M39" s="16"/>
      <c r="N39" s="16"/>
    </row>
  </sheetData>
  <mergeCells count="10">
    <mergeCell ref="A35:I35"/>
    <mergeCell ref="A2:I2"/>
    <mergeCell ref="A3:I3"/>
    <mergeCell ref="A33:I34"/>
    <mergeCell ref="B5:D7"/>
    <mergeCell ref="A5:A7"/>
    <mergeCell ref="E5:M6"/>
    <mergeCell ref="E7:G7"/>
    <mergeCell ref="H7:J7"/>
    <mergeCell ref="K7:M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40.xml><?xml version="1.0" encoding="utf-8"?>
<worksheet xmlns="http://schemas.openxmlformats.org/spreadsheetml/2006/main" xmlns:r="http://schemas.openxmlformats.org/officeDocument/2006/relationships">
  <sheetPr codeName="Hoja41"/>
  <dimension ref="A2:AA37"/>
  <sheetViews>
    <sheetView showGridLines="0" zoomScaleSheetLayoutView="100" workbookViewId="0" topLeftCell="A1">
      <selection activeCell="A1" sqref="A1"/>
    </sheetView>
  </sheetViews>
  <sheetFormatPr defaultColWidth="11.421875" defaultRowHeight="12.75"/>
  <cols>
    <col min="1" max="1" width="37.7109375" style="1" customWidth="1"/>
    <col min="2" max="3" width="5.28125" style="1" customWidth="1"/>
    <col min="4" max="6" width="5.28125" style="6" customWidth="1"/>
    <col min="7" max="9" width="5.28125" style="9" customWidth="1"/>
    <col min="10" max="12" width="5.28125" style="6" customWidth="1"/>
    <col min="13" max="13" width="5.28125" style="9" customWidth="1"/>
    <col min="14" max="25" width="5.28125" style="1" customWidth="1"/>
    <col min="26" max="16384" width="11.57421875" style="1" customWidth="1"/>
  </cols>
  <sheetData>
    <row r="1" ht="9.75" customHeight="1"/>
    <row r="2" spans="1:11" s="10" customFormat="1" ht="12" customHeight="1">
      <c r="A2" s="505"/>
      <c r="B2" s="505"/>
      <c r="C2" s="505"/>
      <c r="D2" s="505"/>
      <c r="E2" s="505"/>
      <c r="F2" s="505"/>
      <c r="G2" s="505"/>
      <c r="H2" s="505"/>
      <c r="I2" s="505"/>
      <c r="J2" s="17"/>
      <c r="K2" s="17"/>
    </row>
    <row r="3" spans="1:25" s="10" customFormat="1" ht="18" customHeight="1">
      <c r="A3" s="506" t="s">
        <v>449</v>
      </c>
      <c r="B3" s="506"/>
      <c r="C3" s="506"/>
      <c r="D3" s="506"/>
      <c r="E3" s="506"/>
      <c r="F3" s="506"/>
      <c r="G3" s="506"/>
      <c r="H3" s="506"/>
      <c r="I3" s="507"/>
      <c r="J3" s="547"/>
      <c r="K3" s="547"/>
      <c r="L3" s="547"/>
      <c r="M3" s="547"/>
      <c r="N3" s="547"/>
      <c r="O3" s="547"/>
      <c r="P3" s="547"/>
      <c r="Q3" s="547"/>
      <c r="R3" s="12"/>
      <c r="S3" s="12"/>
      <c r="T3" s="12"/>
      <c r="U3" s="12"/>
      <c r="V3" s="12"/>
      <c r="W3" s="12"/>
      <c r="X3" s="12"/>
      <c r="Y3" s="13" t="s">
        <v>450</v>
      </c>
    </row>
    <row r="4" ht="7.5" customHeight="1"/>
    <row r="5" spans="1:25" s="3" customFormat="1" ht="66" customHeight="1">
      <c r="A5" s="485" t="s">
        <v>524</v>
      </c>
      <c r="B5" s="466" t="s">
        <v>511</v>
      </c>
      <c r="C5" s="466"/>
      <c r="D5" s="466"/>
      <c r="E5" s="466"/>
      <c r="F5" s="466"/>
      <c r="G5" s="466"/>
      <c r="H5" s="466" t="s">
        <v>451</v>
      </c>
      <c r="I5" s="466"/>
      <c r="J5" s="466"/>
      <c r="K5" s="466"/>
      <c r="L5" s="466"/>
      <c r="M5" s="466"/>
      <c r="N5" s="466" t="s">
        <v>452</v>
      </c>
      <c r="O5" s="466"/>
      <c r="P5" s="466"/>
      <c r="Q5" s="466"/>
      <c r="R5" s="466"/>
      <c r="S5" s="466"/>
      <c r="T5" s="466"/>
      <c r="U5" s="466"/>
      <c r="V5" s="466"/>
      <c r="W5" s="466"/>
      <c r="X5" s="466"/>
      <c r="Y5" s="466"/>
    </row>
    <row r="6" spans="1:26" ht="28.5" customHeight="1">
      <c r="A6" s="485"/>
      <c r="B6" s="526" t="s">
        <v>135</v>
      </c>
      <c r="C6" s="526"/>
      <c r="D6" s="526"/>
      <c r="E6" s="544" t="s">
        <v>525</v>
      </c>
      <c r="F6" s="544"/>
      <c r="G6" s="544"/>
      <c r="H6" s="526" t="s">
        <v>135</v>
      </c>
      <c r="I6" s="526"/>
      <c r="J6" s="526"/>
      <c r="K6" s="544" t="s">
        <v>525</v>
      </c>
      <c r="L6" s="544"/>
      <c r="M6" s="544"/>
      <c r="N6" s="526" t="s">
        <v>50</v>
      </c>
      <c r="O6" s="526"/>
      <c r="P6" s="526"/>
      <c r="Q6" s="544" t="s">
        <v>453</v>
      </c>
      <c r="R6" s="544"/>
      <c r="S6" s="544"/>
      <c r="T6" s="463" t="s">
        <v>454</v>
      </c>
      <c r="U6" s="463"/>
      <c r="V6" s="463"/>
      <c r="W6" s="544" t="s">
        <v>455</v>
      </c>
      <c r="X6" s="544"/>
      <c r="Y6" s="544"/>
      <c r="Z6" s="3"/>
    </row>
    <row r="7" spans="1:26" ht="17.25" customHeight="1">
      <c r="A7" s="28"/>
      <c r="B7" s="18">
        <v>2010</v>
      </c>
      <c r="C7" s="18">
        <v>2009</v>
      </c>
      <c r="D7" s="18">
        <v>2008</v>
      </c>
      <c r="E7" s="18">
        <v>2010</v>
      </c>
      <c r="F7" s="18">
        <v>2009</v>
      </c>
      <c r="G7" s="18">
        <v>2008</v>
      </c>
      <c r="H7" s="18">
        <v>2010</v>
      </c>
      <c r="I7" s="18">
        <v>2009</v>
      </c>
      <c r="J7" s="18">
        <v>2008</v>
      </c>
      <c r="K7" s="18">
        <v>2010</v>
      </c>
      <c r="L7" s="18">
        <v>2009</v>
      </c>
      <c r="M7" s="18">
        <v>2008</v>
      </c>
      <c r="N7" s="18">
        <v>2010</v>
      </c>
      <c r="O7" s="18">
        <v>2009</v>
      </c>
      <c r="P7" s="18">
        <v>2008</v>
      </c>
      <c r="Q7" s="18">
        <v>2010</v>
      </c>
      <c r="R7" s="18">
        <v>2009</v>
      </c>
      <c r="S7" s="18">
        <v>2008</v>
      </c>
      <c r="T7" s="18">
        <v>2010</v>
      </c>
      <c r="U7" s="18">
        <v>2009</v>
      </c>
      <c r="V7" s="18">
        <v>2008</v>
      </c>
      <c r="W7" s="18">
        <v>2010</v>
      </c>
      <c r="X7" s="18">
        <v>2009</v>
      </c>
      <c r="Y7" s="18">
        <v>2008</v>
      </c>
      <c r="Z7" s="3"/>
    </row>
    <row r="8" spans="1:27" s="5" customFormat="1" ht="19.5" customHeight="1">
      <c r="A8" s="19" t="s">
        <v>468</v>
      </c>
      <c r="B8" s="72">
        <v>130</v>
      </c>
      <c r="C8" s="72">
        <v>133</v>
      </c>
      <c r="D8" s="72">
        <v>139</v>
      </c>
      <c r="E8" s="73">
        <v>98.48</v>
      </c>
      <c r="F8" s="73">
        <v>98.519</v>
      </c>
      <c r="G8" s="73">
        <v>98.582</v>
      </c>
      <c r="H8" s="69">
        <v>6</v>
      </c>
      <c r="I8" s="69">
        <v>6</v>
      </c>
      <c r="J8" s="69">
        <v>6</v>
      </c>
      <c r="K8" s="73">
        <v>4.545454545454546</v>
      </c>
      <c r="L8" s="73">
        <v>4.444</v>
      </c>
      <c r="M8" s="73">
        <v>4.255</v>
      </c>
      <c r="N8" s="73">
        <v>73.87840909090905</v>
      </c>
      <c r="O8" s="73">
        <v>74.687</v>
      </c>
      <c r="P8" s="73">
        <v>73.97493735224589</v>
      </c>
      <c r="Q8" s="73">
        <v>42.86353100775194</v>
      </c>
      <c r="R8" s="73">
        <v>41.376</v>
      </c>
      <c r="S8" s="73">
        <v>43.799876477541375</v>
      </c>
      <c r="T8" s="73">
        <v>31.855288461538468</v>
      </c>
      <c r="U8" s="73">
        <v>33.21</v>
      </c>
      <c r="V8" s="73">
        <v>29.862099881796695</v>
      </c>
      <c r="W8" s="73">
        <v>3.3902916666666667</v>
      </c>
      <c r="X8" s="73">
        <v>5.458</v>
      </c>
      <c r="Y8" s="73">
        <v>0.3153226950354609</v>
      </c>
      <c r="Z8" s="3"/>
      <c r="AA8" s="37"/>
    </row>
    <row r="9" spans="1:27" s="5" customFormat="1" ht="15" customHeight="1">
      <c r="A9" s="20" t="s">
        <v>469</v>
      </c>
      <c r="B9" s="74">
        <v>13</v>
      </c>
      <c r="C9" s="74">
        <v>15</v>
      </c>
      <c r="D9" s="74">
        <v>14</v>
      </c>
      <c r="E9" s="66">
        <v>92.85714285714286</v>
      </c>
      <c r="F9" s="66">
        <v>93.75</v>
      </c>
      <c r="G9" s="66">
        <v>93.333</v>
      </c>
      <c r="H9" s="75">
        <v>1</v>
      </c>
      <c r="I9" s="75">
        <v>1</v>
      </c>
      <c r="J9" s="75">
        <v>1</v>
      </c>
      <c r="K9" s="66">
        <v>7.142857142857142</v>
      </c>
      <c r="L9" s="66">
        <v>6.25</v>
      </c>
      <c r="M9" s="66">
        <v>6.667</v>
      </c>
      <c r="N9" s="66">
        <v>81.23167857142857</v>
      </c>
      <c r="O9" s="66">
        <v>83.936</v>
      </c>
      <c r="P9" s="66">
        <v>81.81360000000001</v>
      </c>
      <c r="Q9" s="66">
        <v>50.34639285714286</v>
      </c>
      <c r="R9" s="66">
        <v>44.21</v>
      </c>
      <c r="S9" s="66">
        <v>38.815766666666676</v>
      </c>
      <c r="T9" s="66">
        <v>28.02635714285714</v>
      </c>
      <c r="U9" s="66">
        <v>41.0327</v>
      </c>
      <c r="V9" s="66">
        <v>40.98256666666667</v>
      </c>
      <c r="W9" s="66">
        <v>6.670833333333333</v>
      </c>
      <c r="X9" s="66">
        <v>8.697</v>
      </c>
      <c r="Y9" s="66">
        <v>2.0152666666666668</v>
      </c>
      <c r="Z9" s="3"/>
      <c r="AA9" s="37"/>
    </row>
    <row r="10" spans="1:27" s="5" customFormat="1" ht="15" customHeight="1">
      <c r="A10" s="20" t="s">
        <v>526</v>
      </c>
      <c r="B10" s="74">
        <v>14</v>
      </c>
      <c r="C10" s="74">
        <v>16</v>
      </c>
      <c r="D10" s="74">
        <v>17</v>
      </c>
      <c r="E10" s="66">
        <v>82.35294117647058</v>
      </c>
      <c r="F10" s="66">
        <v>100</v>
      </c>
      <c r="G10" s="66">
        <v>100</v>
      </c>
      <c r="H10" s="75">
        <v>0</v>
      </c>
      <c r="I10" s="75">
        <v>0</v>
      </c>
      <c r="J10" s="75">
        <v>0</v>
      </c>
      <c r="K10" s="66">
        <v>0</v>
      </c>
      <c r="L10" s="66">
        <v>0</v>
      </c>
      <c r="M10" s="66">
        <v>0</v>
      </c>
      <c r="N10" s="66">
        <v>71.94207142857144</v>
      </c>
      <c r="O10" s="66">
        <v>76.806</v>
      </c>
      <c r="P10" s="66">
        <v>73.08699999999999</v>
      </c>
      <c r="Q10" s="66">
        <v>36.32314285714286</v>
      </c>
      <c r="R10" s="66">
        <v>47.6</v>
      </c>
      <c r="S10" s="66">
        <v>41.50723529411764</v>
      </c>
      <c r="T10" s="66">
        <v>35.618928571428576</v>
      </c>
      <c r="U10" s="66">
        <v>29.206312500000003</v>
      </c>
      <c r="V10" s="66">
        <v>31.555647058823524</v>
      </c>
      <c r="W10" s="66">
        <v>0</v>
      </c>
      <c r="X10" s="66">
        <v>0</v>
      </c>
      <c r="Y10" s="66">
        <v>0.02411764705882353</v>
      </c>
      <c r="Z10" s="3"/>
      <c r="AA10" s="37"/>
    </row>
    <row r="11" spans="1:27" s="5" customFormat="1" ht="15" customHeight="1">
      <c r="A11" s="20" t="s">
        <v>527</v>
      </c>
      <c r="B11" s="74">
        <v>13</v>
      </c>
      <c r="C11" s="74">
        <v>12</v>
      </c>
      <c r="D11" s="74">
        <v>11</v>
      </c>
      <c r="E11" s="66">
        <v>118.18181818181819</v>
      </c>
      <c r="F11" s="66">
        <v>100</v>
      </c>
      <c r="G11" s="66">
        <v>100</v>
      </c>
      <c r="H11" s="75">
        <v>1</v>
      </c>
      <c r="I11" s="75">
        <v>1</v>
      </c>
      <c r="J11" s="75">
        <v>1</v>
      </c>
      <c r="K11" s="66">
        <v>7.6923076923076925</v>
      </c>
      <c r="L11" s="66">
        <v>8.333</v>
      </c>
      <c r="M11" s="66">
        <v>9.091</v>
      </c>
      <c r="N11" s="66">
        <v>80.20965384615384</v>
      </c>
      <c r="O11" s="66">
        <v>79.534</v>
      </c>
      <c r="P11" s="66">
        <v>79.65168181818181</v>
      </c>
      <c r="Q11" s="66">
        <v>46.9485</v>
      </c>
      <c r="R11" s="66">
        <v>35.379</v>
      </c>
      <c r="S11" s="66">
        <v>49.00886363636362</v>
      </c>
      <c r="T11" s="66">
        <v>36.03258333333333</v>
      </c>
      <c r="U11" s="66">
        <v>42.506458333333335</v>
      </c>
      <c r="V11" s="66">
        <v>30.64281818181818</v>
      </c>
      <c r="W11" s="66">
        <v>0.004</v>
      </c>
      <c r="X11" s="66">
        <v>19.775</v>
      </c>
      <c r="Y11" s="66">
        <v>0</v>
      </c>
      <c r="Z11" s="3"/>
      <c r="AA11" s="37"/>
    </row>
    <row r="12" spans="1:27" s="5" customFormat="1" ht="15" customHeight="1">
      <c r="A12" s="20" t="s">
        <v>470</v>
      </c>
      <c r="B12" s="74">
        <v>9</v>
      </c>
      <c r="C12" s="74">
        <v>9</v>
      </c>
      <c r="D12" s="74">
        <v>9</v>
      </c>
      <c r="E12" s="66">
        <v>100</v>
      </c>
      <c r="F12" s="66">
        <v>100</v>
      </c>
      <c r="G12" s="66">
        <v>100</v>
      </c>
      <c r="H12" s="75">
        <v>1</v>
      </c>
      <c r="I12" s="75">
        <v>1</v>
      </c>
      <c r="J12" s="75">
        <v>1</v>
      </c>
      <c r="K12" s="66">
        <v>11.11111111111111</v>
      </c>
      <c r="L12" s="66">
        <v>11.111</v>
      </c>
      <c r="M12" s="66">
        <v>11.111</v>
      </c>
      <c r="N12" s="66">
        <v>69.2928888888889</v>
      </c>
      <c r="O12" s="66">
        <v>70.038</v>
      </c>
      <c r="P12" s="66">
        <v>72.54955555555556</v>
      </c>
      <c r="Q12" s="66">
        <v>33.656444444444446</v>
      </c>
      <c r="R12" s="66">
        <v>32.356</v>
      </c>
      <c r="S12" s="66">
        <v>33.285666666666664</v>
      </c>
      <c r="T12" s="66">
        <v>35.60411111111111</v>
      </c>
      <c r="U12" s="66">
        <v>37.660333333333334</v>
      </c>
      <c r="V12" s="66">
        <v>39.24711111111111</v>
      </c>
      <c r="W12" s="66">
        <v>0.09699999999999999</v>
      </c>
      <c r="X12" s="66">
        <v>0.096</v>
      </c>
      <c r="Y12" s="66">
        <v>0.016777777777777777</v>
      </c>
      <c r="Z12" s="3"/>
      <c r="AA12" s="37"/>
    </row>
    <row r="13" spans="1:27" s="5" customFormat="1" ht="15" customHeight="1">
      <c r="A13" s="20" t="s">
        <v>528</v>
      </c>
      <c r="B13" s="74">
        <v>13</v>
      </c>
      <c r="C13" s="74">
        <v>13</v>
      </c>
      <c r="D13" s="74">
        <v>15</v>
      </c>
      <c r="E13" s="66">
        <v>86.66666666666667</v>
      </c>
      <c r="F13" s="66">
        <v>100</v>
      </c>
      <c r="G13" s="66">
        <v>100</v>
      </c>
      <c r="H13" s="75">
        <v>1</v>
      </c>
      <c r="I13" s="75">
        <v>1</v>
      </c>
      <c r="J13" s="75">
        <v>1</v>
      </c>
      <c r="K13" s="66">
        <v>7.6923076923076925</v>
      </c>
      <c r="L13" s="66">
        <v>7.692</v>
      </c>
      <c r="M13" s="66">
        <v>6.667</v>
      </c>
      <c r="N13" s="66">
        <v>63.98961538461538</v>
      </c>
      <c r="O13" s="66">
        <v>63.75</v>
      </c>
      <c r="P13" s="66">
        <v>63.60177777777778</v>
      </c>
      <c r="Q13" s="66">
        <v>30.680076923076925</v>
      </c>
      <c r="R13" s="66">
        <v>30.689</v>
      </c>
      <c r="S13" s="66">
        <v>26.511555555555553</v>
      </c>
      <c r="T13" s="66">
        <v>33.309461538461534</v>
      </c>
      <c r="U13" s="66">
        <v>33.06076923076923</v>
      </c>
      <c r="V13" s="66">
        <v>37.09015555555555</v>
      </c>
      <c r="W13" s="66">
        <v>0.001</v>
      </c>
      <c r="X13" s="66">
        <v>0</v>
      </c>
      <c r="Y13" s="66">
        <v>6.666666666666667E-05</v>
      </c>
      <c r="Z13" s="3"/>
      <c r="AA13" s="37"/>
    </row>
    <row r="14" spans="1:27" s="5" customFormat="1" ht="15" customHeight="1">
      <c r="A14" s="20" t="s">
        <v>471</v>
      </c>
      <c r="B14" s="74">
        <v>11</v>
      </c>
      <c r="C14" s="74">
        <v>11</v>
      </c>
      <c r="D14" s="74">
        <v>13</v>
      </c>
      <c r="E14" s="66">
        <v>84.61538461538461</v>
      </c>
      <c r="F14" s="66">
        <v>100</v>
      </c>
      <c r="G14" s="66">
        <v>100</v>
      </c>
      <c r="H14" s="75">
        <v>1</v>
      </c>
      <c r="I14" s="75">
        <v>1</v>
      </c>
      <c r="J14" s="75">
        <v>1</v>
      </c>
      <c r="K14" s="66">
        <v>9.090909090909092</v>
      </c>
      <c r="L14" s="66">
        <v>9.091</v>
      </c>
      <c r="M14" s="66">
        <v>7.692</v>
      </c>
      <c r="N14" s="66">
        <v>77.85754545454546</v>
      </c>
      <c r="O14" s="66">
        <v>80.824</v>
      </c>
      <c r="P14" s="66">
        <v>81.07589743589743</v>
      </c>
      <c r="Q14" s="66">
        <v>40.246545454545455</v>
      </c>
      <c r="R14" s="66">
        <v>37.315</v>
      </c>
      <c r="S14" s="66">
        <v>52.22153846153847</v>
      </c>
      <c r="T14" s="66">
        <v>35.67454545454545</v>
      </c>
      <c r="U14" s="66">
        <v>42.2740909090909</v>
      </c>
      <c r="V14" s="66">
        <v>28.142282051282056</v>
      </c>
      <c r="W14" s="66">
        <v>10.650500000000001</v>
      </c>
      <c r="X14" s="66">
        <v>6.79</v>
      </c>
      <c r="Y14" s="66">
        <v>0.712076923076923</v>
      </c>
      <c r="Z14" s="3"/>
      <c r="AA14" s="37"/>
    </row>
    <row r="15" spans="1:27" s="5" customFormat="1" ht="15" customHeight="1">
      <c r="A15" s="20" t="s">
        <v>529</v>
      </c>
      <c r="B15" s="74">
        <v>13</v>
      </c>
      <c r="C15" s="74">
        <v>13</v>
      </c>
      <c r="D15" s="74">
        <v>13</v>
      </c>
      <c r="E15" s="66">
        <v>100</v>
      </c>
      <c r="F15" s="66">
        <v>100</v>
      </c>
      <c r="G15" s="66">
        <v>100</v>
      </c>
      <c r="H15" s="75">
        <v>0</v>
      </c>
      <c r="I15" s="75">
        <v>0</v>
      </c>
      <c r="J15" s="75">
        <v>0</v>
      </c>
      <c r="K15" s="66">
        <v>0</v>
      </c>
      <c r="L15" s="66">
        <v>0</v>
      </c>
      <c r="M15" s="66">
        <v>0</v>
      </c>
      <c r="N15" s="66">
        <v>73.56592307692307</v>
      </c>
      <c r="O15" s="66">
        <v>72.615</v>
      </c>
      <c r="P15" s="66">
        <v>71.08469230769231</v>
      </c>
      <c r="Q15" s="66">
        <v>38.436749999999996</v>
      </c>
      <c r="R15" s="66">
        <v>38.777</v>
      </c>
      <c r="S15" s="66">
        <v>43.409307692307685</v>
      </c>
      <c r="T15" s="66">
        <v>37.78530769230769</v>
      </c>
      <c r="U15" s="66">
        <v>33.684961538461536</v>
      </c>
      <c r="V15" s="66">
        <v>27.402000000000005</v>
      </c>
      <c r="W15" s="66">
        <v>1.3023333333333333</v>
      </c>
      <c r="X15" s="66">
        <v>0.662</v>
      </c>
      <c r="Y15" s="66">
        <v>0.27338461538461534</v>
      </c>
      <c r="Z15" s="3"/>
      <c r="AA15" s="37"/>
    </row>
    <row r="16" spans="1:27" s="5" customFormat="1" ht="15" customHeight="1">
      <c r="A16" s="20" t="s">
        <v>472</v>
      </c>
      <c r="B16" s="74">
        <v>15</v>
      </c>
      <c r="C16" s="74">
        <v>14</v>
      </c>
      <c r="D16" s="74">
        <v>14</v>
      </c>
      <c r="E16" s="66">
        <v>107.14285714285714</v>
      </c>
      <c r="F16" s="66">
        <v>100</v>
      </c>
      <c r="G16" s="66">
        <v>100</v>
      </c>
      <c r="H16" s="75">
        <v>1</v>
      </c>
      <c r="I16" s="75">
        <v>1</v>
      </c>
      <c r="J16" s="75">
        <v>1</v>
      </c>
      <c r="K16" s="66">
        <v>6.666666666666667</v>
      </c>
      <c r="L16" s="66">
        <v>7.143</v>
      </c>
      <c r="M16" s="66">
        <v>7.143</v>
      </c>
      <c r="N16" s="66">
        <v>66.66213333333333</v>
      </c>
      <c r="O16" s="66">
        <v>64.889</v>
      </c>
      <c r="P16" s="66">
        <v>62.35257142857143</v>
      </c>
      <c r="Q16" s="66">
        <v>42.59407142857143</v>
      </c>
      <c r="R16" s="66">
        <v>45.849</v>
      </c>
      <c r="S16" s="66">
        <v>43.42873809523809</v>
      </c>
      <c r="T16" s="66">
        <v>26.015600000000003</v>
      </c>
      <c r="U16" s="66">
        <v>17.156880952380952</v>
      </c>
      <c r="V16" s="66">
        <v>18.902619047619048</v>
      </c>
      <c r="W16" s="66">
        <v>2.6762</v>
      </c>
      <c r="X16" s="66">
        <v>5.272</v>
      </c>
      <c r="Y16" s="66">
        <v>0.021214285714285717</v>
      </c>
      <c r="Z16" s="3"/>
      <c r="AA16" s="37"/>
    </row>
    <row r="17" spans="1:27" s="5" customFormat="1" ht="15" customHeight="1">
      <c r="A17" s="20" t="s">
        <v>473</v>
      </c>
      <c r="B17" s="74">
        <v>5</v>
      </c>
      <c r="C17" s="74">
        <v>5</v>
      </c>
      <c r="D17" s="74">
        <v>7</v>
      </c>
      <c r="E17" s="66">
        <v>71.42857142857143</v>
      </c>
      <c r="F17" s="66">
        <v>100</v>
      </c>
      <c r="G17" s="66">
        <v>100</v>
      </c>
      <c r="H17" s="75">
        <v>0</v>
      </c>
      <c r="I17" s="75">
        <v>0</v>
      </c>
      <c r="J17" s="75">
        <v>0</v>
      </c>
      <c r="K17" s="66">
        <v>0</v>
      </c>
      <c r="L17" s="66">
        <v>0</v>
      </c>
      <c r="M17" s="66">
        <v>0</v>
      </c>
      <c r="N17" s="66">
        <v>68.7136</v>
      </c>
      <c r="O17" s="66">
        <v>67.073</v>
      </c>
      <c r="P17" s="66">
        <v>72.29192857142858</v>
      </c>
      <c r="Q17" s="66">
        <v>41.468500000000006</v>
      </c>
      <c r="R17" s="66">
        <v>33.282</v>
      </c>
      <c r="S17" s="66">
        <v>40.213428571428565</v>
      </c>
      <c r="T17" s="66">
        <v>26.7543</v>
      </c>
      <c r="U17" s="66">
        <v>33.6826</v>
      </c>
      <c r="V17" s="66">
        <v>32.00157142857143</v>
      </c>
      <c r="W17" s="66">
        <v>1.227</v>
      </c>
      <c r="X17" s="66">
        <v>0.545</v>
      </c>
      <c r="Y17" s="66">
        <v>0.0008518518518518518</v>
      </c>
      <c r="Z17" s="3"/>
      <c r="AA17" s="37"/>
    </row>
    <row r="18" spans="1:27" s="5" customFormat="1" ht="15" customHeight="1">
      <c r="A18" s="20" t="s">
        <v>530</v>
      </c>
      <c r="B18" s="74">
        <v>24</v>
      </c>
      <c r="C18" s="74">
        <v>25</v>
      </c>
      <c r="D18" s="74">
        <v>26</v>
      </c>
      <c r="E18" s="66">
        <v>92.3076923076923</v>
      </c>
      <c r="F18" s="66">
        <v>96.154</v>
      </c>
      <c r="G18" s="66">
        <v>96.296</v>
      </c>
      <c r="H18" s="75">
        <v>0</v>
      </c>
      <c r="I18" s="75">
        <v>0</v>
      </c>
      <c r="J18" s="75">
        <v>0</v>
      </c>
      <c r="K18" s="66">
        <v>0</v>
      </c>
      <c r="L18" s="66">
        <v>0</v>
      </c>
      <c r="M18" s="66">
        <v>0</v>
      </c>
      <c r="N18" s="66">
        <v>78.12004</v>
      </c>
      <c r="O18" s="66">
        <v>77.712</v>
      </c>
      <c r="P18" s="66">
        <v>78.5398086419753</v>
      </c>
      <c r="Q18" s="66">
        <v>54.01375</v>
      </c>
      <c r="R18" s="66">
        <v>49.199</v>
      </c>
      <c r="S18" s="66">
        <v>56.25495987654321</v>
      </c>
      <c r="T18" s="66">
        <v>27.361166666666673</v>
      </c>
      <c r="U18" s="66">
        <v>29.77138</v>
      </c>
      <c r="V18" s="66">
        <v>22.296330246913588</v>
      </c>
      <c r="W18" s="66">
        <v>0.003</v>
      </c>
      <c r="X18" s="66">
        <v>0.003</v>
      </c>
      <c r="Y18" s="66">
        <v>0.0008518518518518518</v>
      </c>
      <c r="Z18" s="3"/>
      <c r="AA18" s="37"/>
    </row>
    <row r="19" spans="1:27" s="5" customFormat="1" ht="19.5" customHeight="1">
      <c r="A19" s="21" t="s">
        <v>474</v>
      </c>
      <c r="B19" s="76">
        <v>20</v>
      </c>
      <c r="C19" s="76">
        <v>21</v>
      </c>
      <c r="D19" s="76">
        <v>22</v>
      </c>
      <c r="E19" s="68">
        <v>95.23</v>
      </c>
      <c r="F19" s="68">
        <v>95.455</v>
      </c>
      <c r="G19" s="68">
        <v>95.652</v>
      </c>
      <c r="H19" s="67">
        <v>0</v>
      </c>
      <c r="I19" s="67">
        <v>0</v>
      </c>
      <c r="J19" s="67">
        <v>1</v>
      </c>
      <c r="K19" s="68">
        <v>0</v>
      </c>
      <c r="L19" s="68">
        <v>0</v>
      </c>
      <c r="M19" s="68">
        <v>4.348</v>
      </c>
      <c r="N19" s="68">
        <v>74.14399999999999</v>
      </c>
      <c r="O19" s="68">
        <v>76.441</v>
      </c>
      <c r="P19" s="68">
        <v>76.31893478260871</v>
      </c>
      <c r="Q19" s="68">
        <v>39.83261904761905</v>
      </c>
      <c r="R19" s="68">
        <v>48.343</v>
      </c>
      <c r="S19" s="68">
        <v>47.36532608695652</v>
      </c>
      <c r="T19" s="68">
        <v>35.45621052631579</v>
      </c>
      <c r="U19" s="68">
        <v>28.6</v>
      </c>
      <c r="V19" s="68">
        <v>26.630999999999997</v>
      </c>
      <c r="W19" s="68">
        <v>7.811833333333335</v>
      </c>
      <c r="X19" s="68">
        <v>7.687</v>
      </c>
      <c r="Y19" s="68">
        <v>2.322608695652174</v>
      </c>
      <c r="Z19" s="3"/>
      <c r="AA19" s="37"/>
    </row>
    <row r="20" spans="1:27" s="5" customFormat="1" ht="15" customHeight="1">
      <c r="A20" s="20" t="s">
        <v>531</v>
      </c>
      <c r="B20" s="74">
        <v>7</v>
      </c>
      <c r="C20" s="74">
        <v>8</v>
      </c>
      <c r="D20" s="74">
        <v>9</v>
      </c>
      <c r="E20" s="66">
        <v>90.9090909090909</v>
      </c>
      <c r="F20" s="66">
        <v>88.889</v>
      </c>
      <c r="G20" s="66">
        <v>90</v>
      </c>
      <c r="H20" s="75">
        <v>0</v>
      </c>
      <c r="I20" s="75">
        <v>0</v>
      </c>
      <c r="J20" s="75">
        <v>0</v>
      </c>
      <c r="K20" s="66">
        <v>0</v>
      </c>
      <c r="L20" s="66">
        <v>0</v>
      </c>
      <c r="M20" s="66">
        <v>0</v>
      </c>
      <c r="N20" s="66">
        <v>71.424</v>
      </c>
      <c r="O20" s="66">
        <v>68.258</v>
      </c>
      <c r="P20" s="66">
        <v>74.02045000000001</v>
      </c>
      <c r="Q20" s="66">
        <v>24.553625000000004</v>
      </c>
      <c r="R20" s="66">
        <v>26.066</v>
      </c>
      <c r="S20" s="66">
        <v>32.125350000000005</v>
      </c>
      <c r="T20" s="66">
        <v>41.0205</v>
      </c>
      <c r="U20" s="66">
        <v>37.069833333333335</v>
      </c>
      <c r="V20" s="66">
        <v>36.5531</v>
      </c>
      <c r="W20" s="66">
        <v>9.359800000000002</v>
      </c>
      <c r="X20" s="66">
        <v>9.219</v>
      </c>
      <c r="Y20" s="66">
        <v>5.3420000000000005</v>
      </c>
      <c r="Z20" s="3"/>
      <c r="AA20" s="37"/>
    </row>
    <row r="21" spans="1:27" s="5" customFormat="1" ht="15" customHeight="1">
      <c r="A21" s="20" t="s">
        <v>475</v>
      </c>
      <c r="B21" s="74">
        <v>2</v>
      </c>
      <c r="C21" s="74">
        <v>2</v>
      </c>
      <c r="D21" s="74">
        <v>2</v>
      </c>
      <c r="E21" s="66">
        <v>77.77777777777779</v>
      </c>
      <c r="F21" s="66">
        <v>100</v>
      </c>
      <c r="G21" s="66">
        <v>100</v>
      </c>
      <c r="H21" s="75">
        <v>0</v>
      </c>
      <c r="I21" s="75">
        <v>0</v>
      </c>
      <c r="J21" s="75">
        <v>0</v>
      </c>
      <c r="K21" s="66">
        <v>0</v>
      </c>
      <c r="L21" s="66">
        <v>0</v>
      </c>
      <c r="M21" s="66">
        <v>0</v>
      </c>
      <c r="N21" s="66">
        <v>78.941</v>
      </c>
      <c r="O21" s="66">
        <v>81.056</v>
      </c>
      <c r="P21" s="66">
        <v>77.365</v>
      </c>
      <c r="Q21" s="66">
        <v>33.6525</v>
      </c>
      <c r="R21" s="66">
        <v>34.858</v>
      </c>
      <c r="S21" s="66">
        <v>34.472</v>
      </c>
      <c r="T21" s="66">
        <v>45.2885</v>
      </c>
      <c r="U21" s="66">
        <v>46.1985</v>
      </c>
      <c r="V21" s="66">
        <v>42.893</v>
      </c>
      <c r="W21" s="66">
        <v>0</v>
      </c>
      <c r="X21" s="66">
        <v>0</v>
      </c>
      <c r="Y21" s="66">
        <v>0</v>
      </c>
      <c r="Z21" s="3"/>
      <c r="AA21" s="37"/>
    </row>
    <row r="22" spans="1:27" s="5" customFormat="1" ht="15" customHeight="1">
      <c r="A22" s="20" t="s">
        <v>532</v>
      </c>
      <c r="B22" s="74">
        <v>11</v>
      </c>
      <c r="C22" s="74">
        <v>11</v>
      </c>
      <c r="D22" s="74">
        <v>11</v>
      </c>
      <c r="E22" s="66">
        <v>100</v>
      </c>
      <c r="F22" s="66">
        <v>100</v>
      </c>
      <c r="G22" s="66">
        <v>100</v>
      </c>
      <c r="H22" s="75">
        <v>0</v>
      </c>
      <c r="I22" s="75">
        <v>0</v>
      </c>
      <c r="J22" s="75">
        <v>1</v>
      </c>
      <c r="K22" s="66">
        <v>0</v>
      </c>
      <c r="L22" s="66">
        <v>0</v>
      </c>
      <c r="M22" s="66">
        <v>9.091</v>
      </c>
      <c r="N22" s="66">
        <v>75.25</v>
      </c>
      <c r="O22" s="66">
        <v>82.297</v>
      </c>
      <c r="P22" s="66">
        <v>78.21827272727272</v>
      </c>
      <c r="Q22" s="66">
        <v>52.06827272727273</v>
      </c>
      <c r="R22" s="66">
        <v>69.02</v>
      </c>
      <c r="S22" s="66">
        <v>63.564090909090915</v>
      </c>
      <c r="T22" s="66">
        <v>28.325222222222223</v>
      </c>
      <c r="U22" s="66">
        <v>16.224555555555554</v>
      </c>
      <c r="V22" s="66">
        <v>14.654181818181819</v>
      </c>
      <c r="W22" s="66">
        <v>0.072</v>
      </c>
      <c r="X22" s="66">
        <v>0.026</v>
      </c>
      <c r="Y22" s="66">
        <v>0</v>
      </c>
      <c r="Z22" s="3"/>
      <c r="AA22" s="37"/>
    </row>
    <row r="23" spans="1:27" s="5" customFormat="1" ht="19.5" customHeight="1">
      <c r="A23" s="22" t="s">
        <v>533</v>
      </c>
      <c r="B23" s="77">
        <v>150</v>
      </c>
      <c r="C23" s="77">
        <v>154</v>
      </c>
      <c r="D23" s="77">
        <v>161</v>
      </c>
      <c r="E23" s="78">
        <v>100</v>
      </c>
      <c r="F23" s="78">
        <v>98.089</v>
      </c>
      <c r="G23" s="78">
        <v>98.171</v>
      </c>
      <c r="H23" s="79">
        <v>6</v>
      </c>
      <c r="I23" s="79">
        <v>6</v>
      </c>
      <c r="J23" s="79">
        <v>7</v>
      </c>
      <c r="K23" s="78">
        <v>3.9215686274509802</v>
      </c>
      <c r="L23" s="78">
        <v>3.822</v>
      </c>
      <c r="M23" s="78">
        <v>4.268</v>
      </c>
      <c r="N23" s="78">
        <v>73.91486274509799</v>
      </c>
      <c r="O23" s="78">
        <v>74.933</v>
      </c>
      <c r="P23" s="78">
        <v>74.30366869918701</v>
      </c>
      <c r="Q23" s="78">
        <v>42.43920333333333</v>
      </c>
      <c r="R23" s="78">
        <v>42.352</v>
      </c>
      <c r="S23" s="78">
        <v>44.299909044715434</v>
      </c>
      <c r="T23" s="78">
        <v>32.31446644295303</v>
      </c>
      <c r="U23" s="78">
        <v>32.61086165577341</v>
      </c>
      <c r="V23" s="78">
        <v>29.408957825203256</v>
      </c>
      <c r="W23" s="78">
        <v>4.274599999999999</v>
      </c>
      <c r="X23" s="78">
        <v>5.954</v>
      </c>
      <c r="Y23" s="78">
        <v>0.5968323170731707</v>
      </c>
      <c r="Z23" s="3"/>
      <c r="AA23" s="37"/>
    </row>
    <row r="24" spans="1:26" s="5" customFormat="1" ht="19.5" customHeight="1">
      <c r="A24" s="23" t="s">
        <v>478</v>
      </c>
      <c r="B24" s="80"/>
      <c r="C24" s="80"/>
      <c r="D24" s="80"/>
      <c r="E24" s="81"/>
      <c r="F24" s="81"/>
      <c r="G24" s="81"/>
      <c r="I24" s="82"/>
      <c r="J24" s="82"/>
      <c r="K24" s="81"/>
      <c r="L24" s="81"/>
      <c r="M24" s="81"/>
      <c r="O24" s="81"/>
      <c r="P24" s="81"/>
      <c r="Q24" s="81"/>
      <c r="R24" s="81"/>
      <c r="S24" s="81"/>
      <c r="T24" s="81"/>
      <c r="U24" s="81"/>
      <c r="V24" s="81"/>
      <c r="X24" s="81"/>
      <c r="Y24" s="81"/>
      <c r="Z24" s="3"/>
    </row>
    <row r="25" spans="1:26" s="5" customFormat="1" ht="15" customHeight="1">
      <c r="A25" s="20" t="s">
        <v>534</v>
      </c>
      <c r="B25" s="74">
        <v>34</v>
      </c>
      <c r="C25" s="74">
        <v>33</v>
      </c>
      <c r="D25" s="74">
        <v>34</v>
      </c>
      <c r="E25" s="66">
        <v>100</v>
      </c>
      <c r="F25" s="66">
        <v>97.059</v>
      </c>
      <c r="G25" s="66">
        <v>97.143</v>
      </c>
      <c r="H25" s="75">
        <v>2</v>
      </c>
      <c r="I25" s="75">
        <v>2</v>
      </c>
      <c r="J25" s="75">
        <v>2</v>
      </c>
      <c r="K25" s="66">
        <v>5.714285714285714</v>
      </c>
      <c r="L25" s="66">
        <v>5.882</v>
      </c>
      <c r="M25" s="66">
        <v>5.714</v>
      </c>
      <c r="N25" s="66">
        <v>71.54679999999999</v>
      </c>
      <c r="O25" s="66">
        <v>73.293</v>
      </c>
      <c r="P25" s="66">
        <v>72.43774285714282</v>
      </c>
      <c r="Q25" s="66">
        <v>25.777294117647052</v>
      </c>
      <c r="R25" s="66">
        <v>29.222</v>
      </c>
      <c r="S25" s="66">
        <v>31.192400000000003</v>
      </c>
      <c r="T25" s="66">
        <v>43.93679999999999</v>
      </c>
      <c r="U25" s="66">
        <v>40.259</v>
      </c>
      <c r="V25" s="66">
        <v>38.76751428571429</v>
      </c>
      <c r="W25" s="66">
        <v>5.289529411764706</v>
      </c>
      <c r="X25" s="66">
        <v>7.623</v>
      </c>
      <c r="Y25" s="66">
        <v>2.4778285714285717</v>
      </c>
      <c r="Z25" s="3"/>
    </row>
    <row r="26" spans="1:26" s="5" customFormat="1" ht="15" customHeight="1">
      <c r="A26" s="20" t="s">
        <v>535</v>
      </c>
      <c r="B26" s="74"/>
      <c r="C26" s="74"/>
      <c r="D26" s="74"/>
      <c r="E26" s="66"/>
      <c r="F26" s="66"/>
      <c r="G26" s="66"/>
      <c r="H26" s="75"/>
      <c r="I26" s="75"/>
      <c r="J26" s="75"/>
      <c r="K26" s="66"/>
      <c r="L26" s="66"/>
      <c r="M26" s="66"/>
      <c r="N26" s="66"/>
      <c r="O26" s="66"/>
      <c r="P26" s="66"/>
      <c r="Q26" s="66"/>
      <c r="R26" s="66"/>
      <c r="S26" s="66"/>
      <c r="T26" s="66"/>
      <c r="U26" s="66"/>
      <c r="V26" s="66"/>
      <c r="W26" s="66"/>
      <c r="X26" s="66"/>
      <c r="Y26" s="66"/>
      <c r="Z26" s="3"/>
    </row>
    <row r="27" spans="1:26" s="5" customFormat="1" ht="15" customHeight="1">
      <c r="A27" s="24" t="s">
        <v>479</v>
      </c>
      <c r="B27" s="74">
        <v>14</v>
      </c>
      <c r="C27" s="74">
        <v>14</v>
      </c>
      <c r="D27" s="74">
        <v>15</v>
      </c>
      <c r="E27" s="66">
        <v>100</v>
      </c>
      <c r="F27" s="66">
        <v>100</v>
      </c>
      <c r="G27" s="66">
        <v>100</v>
      </c>
      <c r="H27" s="75">
        <v>0</v>
      </c>
      <c r="I27" s="75">
        <v>0</v>
      </c>
      <c r="J27" s="75">
        <v>0</v>
      </c>
      <c r="K27" s="66">
        <v>0</v>
      </c>
      <c r="L27" s="66">
        <v>0</v>
      </c>
      <c r="M27" s="66">
        <v>0</v>
      </c>
      <c r="N27" s="66">
        <v>80.29153571428571</v>
      </c>
      <c r="O27" s="66">
        <v>82.827</v>
      </c>
      <c r="P27" s="66">
        <v>84.16763333333333</v>
      </c>
      <c r="Q27" s="66">
        <v>43.579785714285705</v>
      </c>
      <c r="R27" s="66">
        <v>40.603</v>
      </c>
      <c r="S27" s="66">
        <v>42.27846666666666</v>
      </c>
      <c r="T27" s="66">
        <v>34.86017857142858</v>
      </c>
      <c r="U27" s="66">
        <v>42.061</v>
      </c>
      <c r="V27" s="66">
        <v>41.889133333333334</v>
      </c>
      <c r="W27" s="66">
        <v>8.640666666666666</v>
      </c>
      <c r="X27" s="66">
        <v>1.146</v>
      </c>
      <c r="Y27" s="66">
        <v>3.3333333333333335E-05</v>
      </c>
      <c r="Z27" s="3"/>
    </row>
    <row r="28" spans="1:26" s="5" customFormat="1" ht="15" customHeight="1">
      <c r="A28" s="24" t="s">
        <v>480</v>
      </c>
      <c r="B28" s="74">
        <v>15</v>
      </c>
      <c r="C28" s="74">
        <v>17</v>
      </c>
      <c r="D28" s="74">
        <v>14</v>
      </c>
      <c r="E28" s="66">
        <v>93.33333333333333</v>
      </c>
      <c r="F28" s="66">
        <v>100</v>
      </c>
      <c r="G28" s="66">
        <v>100</v>
      </c>
      <c r="H28" s="75">
        <v>2</v>
      </c>
      <c r="I28" s="75">
        <v>2</v>
      </c>
      <c r="J28" s="75">
        <v>1</v>
      </c>
      <c r="K28" s="66">
        <v>13.333333333333334</v>
      </c>
      <c r="L28" s="66">
        <v>11.765</v>
      </c>
      <c r="M28" s="66">
        <v>7.143</v>
      </c>
      <c r="N28" s="66">
        <v>74.52926666666667</v>
      </c>
      <c r="O28" s="66">
        <v>74.904</v>
      </c>
      <c r="P28" s="66">
        <v>79.24957142857144</v>
      </c>
      <c r="Q28" s="66">
        <v>41.49153333333334</v>
      </c>
      <c r="R28" s="66">
        <v>43.288</v>
      </c>
      <c r="S28" s="66">
        <v>49.27157142857143</v>
      </c>
      <c r="T28" s="66">
        <v>33.035066666666665</v>
      </c>
      <c r="U28" s="66">
        <v>30</v>
      </c>
      <c r="V28" s="66">
        <v>29.273142857142858</v>
      </c>
      <c r="W28" s="66">
        <v>0.04</v>
      </c>
      <c r="X28" s="66">
        <v>13.734</v>
      </c>
      <c r="Y28" s="66">
        <v>0.7048571428571428</v>
      </c>
      <c r="Z28" s="3"/>
    </row>
    <row r="29" spans="1:26" s="5" customFormat="1" ht="15" customHeight="1">
      <c r="A29" s="24" t="s">
        <v>481</v>
      </c>
      <c r="B29" s="74">
        <v>17</v>
      </c>
      <c r="C29" s="74">
        <v>24</v>
      </c>
      <c r="D29" s="74">
        <v>27</v>
      </c>
      <c r="E29" s="66">
        <v>107.14285714285714</v>
      </c>
      <c r="F29" s="66">
        <v>100</v>
      </c>
      <c r="G29" s="66">
        <v>100</v>
      </c>
      <c r="H29" s="75">
        <v>0</v>
      </c>
      <c r="I29" s="75">
        <v>0</v>
      </c>
      <c r="J29" s="75">
        <v>2</v>
      </c>
      <c r="K29" s="66">
        <v>0</v>
      </c>
      <c r="L29" s="66">
        <v>0</v>
      </c>
      <c r="M29" s="66">
        <v>7.407</v>
      </c>
      <c r="N29" s="66">
        <v>74.04100000000003</v>
      </c>
      <c r="O29" s="66">
        <v>73.644</v>
      </c>
      <c r="P29" s="66">
        <v>76.93266049382717</v>
      </c>
      <c r="Q29" s="66">
        <v>43.72817647058824</v>
      </c>
      <c r="R29" s="66">
        <v>39.019</v>
      </c>
      <c r="S29" s="66">
        <v>48.97832098765433</v>
      </c>
      <c r="T29" s="66">
        <v>30.218058823529404</v>
      </c>
      <c r="U29" s="66">
        <v>34.625</v>
      </c>
      <c r="V29" s="66">
        <v>27.965783950617283</v>
      </c>
      <c r="W29" s="66">
        <v>0.8055</v>
      </c>
      <c r="X29" s="66">
        <v>0.001</v>
      </c>
      <c r="Y29" s="66">
        <v>0.0008888888888888889</v>
      </c>
      <c r="Z29" s="3"/>
    </row>
    <row r="30" spans="1:26" s="5" customFormat="1" ht="15" customHeight="1">
      <c r="A30" s="24" t="s">
        <v>482</v>
      </c>
      <c r="B30" s="74">
        <v>70</v>
      </c>
      <c r="C30" s="74">
        <v>66</v>
      </c>
      <c r="D30" s="74">
        <v>71</v>
      </c>
      <c r="E30" s="66">
        <v>62.96296296296296</v>
      </c>
      <c r="F30" s="66">
        <v>97.059</v>
      </c>
      <c r="G30" s="66">
        <v>97.26</v>
      </c>
      <c r="H30" s="75">
        <v>2</v>
      </c>
      <c r="I30" s="75">
        <v>2</v>
      </c>
      <c r="J30" s="75">
        <v>2</v>
      </c>
      <c r="K30" s="66">
        <v>2.7777777777777777</v>
      </c>
      <c r="L30" s="66">
        <v>2.941</v>
      </c>
      <c r="M30" s="66">
        <v>2.74</v>
      </c>
      <c r="N30" s="66">
        <v>73.66831250000001</v>
      </c>
      <c r="O30" s="66">
        <v>74.589</v>
      </c>
      <c r="P30" s="66">
        <v>71.25055251141552</v>
      </c>
      <c r="Q30" s="66">
        <v>50.19404999999999</v>
      </c>
      <c r="R30" s="66">
        <v>50.22</v>
      </c>
      <c r="S30" s="66">
        <v>48.31585502283105</v>
      </c>
      <c r="T30" s="66">
        <v>26.173411764705882</v>
      </c>
      <c r="U30" s="66">
        <v>26.418562499999993</v>
      </c>
      <c r="V30" s="66">
        <v>22.91738242009133</v>
      </c>
      <c r="W30" s="66">
        <v>1.5347142857142857</v>
      </c>
      <c r="X30" s="66">
        <v>0.277</v>
      </c>
      <c r="Y30" s="66">
        <v>0.017315068493150683</v>
      </c>
      <c r="Z30" s="3"/>
    </row>
    <row r="31" spans="1:26" s="5" customFormat="1" ht="19.5" customHeight="1">
      <c r="A31" s="22" t="s">
        <v>533</v>
      </c>
      <c r="B31" s="83">
        <v>150</v>
      </c>
      <c r="C31" s="83">
        <v>154</v>
      </c>
      <c r="D31" s="83">
        <v>161</v>
      </c>
      <c r="E31" s="70">
        <v>98.59154929577466</v>
      </c>
      <c r="F31" s="70">
        <v>98.089</v>
      </c>
      <c r="G31" s="70">
        <v>98.171</v>
      </c>
      <c r="H31" s="84">
        <v>6</v>
      </c>
      <c r="I31" s="84">
        <v>6</v>
      </c>
      <c r="J31" s="84">
        <v>7</v>
      </c>
      <c r="K31" s="70">
        <v>3.9215686274509802</v>
      </c>
      <c r="L31" s="70">
        <v>3.822</v>
      </c>
      <c r="M31" s="70">
        <v>4.268</v>
      </c>
      <c r="N31" s="70">
        <v>73.91486274509802</v>
      </c>
      <c r="O31" s="70">
        <v>74.933</v>
      </c>
      <c r="P31" s="70">
        <v>74.30366869918701</v>
      </c>
      <c r="Q31" s="70">
        <v>42.439203333333325</v>
      </c>
      <c r="R31" s="70">
        <v>42.352</v>
      </c>
      <c r="S31" s="70">
        <v>44.29990904471546</v>
      </c>
      <c r="T31" s="70">
        <v>32.314466442953034</v>
      </c>
      <c r="U31" s="70">
        <v>32.61086165577344</v>
      </c>
      <c r="V31" s="70">
        <v>29.40895782520325</v>
      </c>
      <c r="W31" s="70">
        <v>4.2746</v>
      </c>
      <c r="X31" s="70">
        <v>5.954</v>
      </c>
      <c r="Y31" s="70">
        <v>0.5968323170731709</v>
      </c>
      <c r="Z31" s="3"/>
    </row>
    <row r="32" spans="1:26" ht="11.25">
      <c r="A32" s="1" t="s">
        <v>58</v>
      </c>
      <c r="C32" s="25"/>
      <c r="G32" s="6"/>
      <c r="H32" s="6"/>
      <c r="I32" s="6"/>
      <c r="J32" s="1"/>
      <c r="K32" s="1"/>
      <c r="L32" s="25"/>
      <c r="M32" s="25"/>
      <c r="Z32" s="3"/>
    </row>
    <row r="33" spans="1:13" ht="11.25">
      <c r="A33" s="32"/>
      <c r="C33" s="6"/>
      <c r="E33" s="9"/>
      <c r="F33" s="9"/>
      <c r="G33" s="6"/>
      <c r="H33" s="6"/>
      <c r="J33" s="1"/>
      <c r="K33" s="1"/>
      <c r="L33" s="1"/>
      <c r="M33" s="1"/>
    </row>
    <row r="34" spans="1:18" ht="11.25">
      <c r="A34" s="7"/>
      <c r="B34" s="7"/>
      <c r="C34" s="7"/>
      <c r="R34" s="16"/>
    </row>
    <row r="35" spans="1:25" ht="11.25">
      <c r="A35" s="7"/>
      <c r="B35" s="60"/>
      <c r="C35" s="60"/>
      <c r="D35" s="60"/>
      <c r="E35" s="60"/>
      <c r="F35" s="60"/>
      <c r="G35" s="60"/>
      <c r="H35" s="60"/>
      <c r="I35" s="60"/>
      <c r="J35" s="60"/>
      <c r="K35" s="60"/>
      <c r="L35" s="60"/>
      <c r="M35" s="60"/>
      <c r="N35" s="60"/>
      <c r="O35" s="60"/>
      <c r="P35" s="60"/>
      <c r="Q35" s="60"/>
      <c r="R35" s="60"/>
      <c r="S35" s="60"/>
      <c r="T35" s="60"/>
      <c r="U35" s="60"/>
      <c r="V35" s="60"/>
      <c r="W35" s="60"/>
      <c r="X35" s="60"/>
      <c r="Y35" s="60"/>
    </row>
    <row r="36" spans="2:25" ht="11.25">
      <c r="B36" s="31"/>
      <c r="C36" s="31"/>
      <c r="D36" s="31"/>
      <c r="E36" s="31"/>
      <c r="F36" s="31"/>
      <c r="G36" s="31"/>
      <c r="H36" s="31"/>
      <c r="I36" s="31"/>
      <c r="J36" s="31"/>
      <c r="K36" s="31"/>
      <c r="L36" s="31"/>
      <c r="M36" s="31"/>
      <c r="N36" s="31"/>
      <c r="O36" s="31"/>
      <c r="P36" s="31"/>
      <c r="Q36" s="31"/>
      <c r="R36" s="31"/>
      <c r="S36" s="31"/>
      <c r="T36" s="31"/>
      <c r="U36" s="31"/>
      <c r="V36" s="31"/>
      <c r="W36" s="31"/>
      <c r="X36" s="31"/>
      <c r="Y36" s="31"/>
    </row>
    <row r="37" ht="11.25">
      <c r="F37" s="58"/>
    </row>
  </sheetData>
  <mergeCells count="14">
    <mergeCell ref="N6:P6"/>
    <mergeCell ref="Q6:S6"/>
    <mergeCell ref="T6:V6"/>
    <mergeCell ref="W6:Y6"/>
    <mergeCell ref="A2:I2"/>
    <mergeCell ref="A5:A6"/>
    <mergeCell ref="B6:D6"/>
    <mergeCell ref="E6:G6"/>
    <mergeCell ref="H6:J6"/>
    <mergeCell ref="A3:Q3"/>
    <mergeCell ref="K6:M6"/>
    <mergeCell ref="H5:M5"/>
    <mergeCell ref="B5:G5"/>
    <mergeCell ref="N5:Y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41.xml><?xml version="1.0" encoding="utf-8"?>
<worksheet xmlns="http://schemas.openxmlformats.org/spreadsheetml/2006/main" xmlns:r="http://schemas.openxmlformats.org/officeDocument/2006/relationships">
  <sheetPr codeName="Hoja42"/>
  <dimension ref="A2:R37"/>
  <sheetViews>
    <sheetView showGridLines="0" zoomScaleSheetLayoutView="100" workbookViewId="0" topLeftCell="A1">
      <selection activeCell="A1" sqref="A1"/>
    </sheetView>
  </sheetViews>
  <sheetFormatPr defaultColWidth="11.421875" defaultRowHeight="12.75"/>
  <cols>
    <col min="1" max="1" width="37.7109375" style="1" customWidth="1"/>
    <col min="2" max="3" width="8.7109375" style="25" customWidth="1"/>
    <col min="4" max="4" width="8.7109375" style="52" customWidth="1"/>
    <col min="5" max="5" width="10.7109375" style="52" customWidth="1"/>
    <col min="6" max="6" width="8.7109375" style="52" customWidth="1"/>
    <col min="7" max="9" width="8.421875" style="52" customWidth="1"/>
    <col min="10" max="13" width="8.421875" style="8" customWidth="1"/>
    <col min="14" max="14" width="7.7109375" style="8" customWidth="1"/>
    <col min="15" max="15" width="12.00390625" style="8" customWidth="1"/>
    <col min="16" max="16" width="6.57421875" style="8" bestFit="1" customWidth="1"/>
    <col min="17" max="17" width="5.421875" style="8" customWidth="1"/>
    <col min="18" max="18" width="5.421875" style="46" customWidth="1"/>
    <col min="19" max="16384" width="11.57421875" style="1" customWidth="1"/>
  </cols>
  <sheetData>
    <row r="1" ht="9.75" customHeight="1"/>
    <row r="2" spans="1:13" s="10" customFormat="1" ht="15.75" customHeight="1">
      <c r="A2" s="33"/>
      <c r="B2" s="33"/>
      <c r="C2" s="33"/>
      <c r="D2" s="33"/>
      <c r="E2" s="33"/>
      <c r="F2" s="33"/>
      <c r="G2" s="33"/>
      <c r="H2" s="33"/>
      <c r="I2" s="33"/>
      <c r="J2" s="33"/>
      <c r="K2" s="33"/>
      <c r="L2" s="53"/>
      <c r="M2" s="53"/>
    </row>
    <row r="3" spans="1:13" s="10" customFormat="1" ht="16.5" customHeight="1">
      <c r="A3" s="506" t="s">
        <v>512</v>
      </c>
      <c r="B3" s="506"/>
      <c r="C3" s="506"/>
      <c r="D3" s="506"/>
      <c r="E3" s="506"/>
      <c r="F3" s="506"/>
      <c r="G3" s="506"/>
      <c r="H3" s="506"/>
      <c r="I3" s="14"/>
      <c r="J3" s="14"/>
      <c r="K3" s="14"/>
      <c r="L3" s="476" t="s">
        <v>456</v>
      </c>
      <c r="M3" s="476"/>
    </row>
    <row r="4" spans="3:18" ht="9.75" customHeight="1">
      <c r="C4" s="52"/>
      <c r="G4" s="8"/>
      <c r="H4" s="8"/>
      <c r="I4" s="8"/>
      <c r="N4" s="1"/>
      <c r="O4" s="1"/>
      <c r="P4" s="1"/>
      <c r="Q4" s="1"/>
      <c r="R4" s="1"/>
    </row>
    <row r="5" spans="1:13" s="3" customFormat="1" ht="24" customHeight="1">
      <c r="A5" s="35" t="s">
        <v>459</v>
      </c>
      <c r="B5" s="465" t="s">
        <v>457</v>
      </c>
      <c r="C5" s="465"/>
      <c r="D5" s="465"/>
      <c r="E5" s="504" t="s">
        <v>460</v>
      </c>
      <c r="F5" s="504"/>
      <c r="G5" s="504"/>
      <c r="H5" s="466" t="s">
        <v>461</v>
      </c>
      <c r="I5" s="466"/>
      <c r="J5" s="466"/>
      <c r="K5" s="466" t="s">
        <v>462</v>
      </c>
      <c r="L5" s="466"/>
      <c r="M5" s="466"/>
    </row>
    <row r="6" spans="1:18" ht="21" customHeight="1">
      <c r="A6" s="48"/>
      <c r="B6" s="466"/>
      <c r="C6" s="466"/>
      <c r="D6" s="466"/>
      <c r="E6" s="544" t="s">
        <v>463</v>
      </c>
      <c r="F6" s="544"/>
      <c r="G6" s="544"/>
      <c r="H6" s="544" t="s">
        <v>463</v>
      </c>
      <c r="I6" s="544"/>
      <c r="J6" s="544"/>
      <c r="K6" s="544" t="s">
        <v>463</v>
      </c>
      <c r="L6" s="544"/>
      <c r="M6" s="544"/>
      <c r="N6" s="1"/>
      <c r="O6" s="1"/>
      <c r="P6" s="1"/>
      <c r="Q6" s="1"/>
      <c r="R6" s="1"/>
    </row>
    <row r="7" spans="1:18" ht="18.75" customHeight="1">
      <c r="A7" s="19"/>
      <c r="B7" s="18">
        <v>2010</v>
      </c>
      <c r="C7" s="18">
        <v>2009</v>
      </c>
      <c r="D7" s="18">
        <v>2008</v>
      </c>
      <c r="E7" s="18">
        <v>2010</v>
      </c>
      <c r="F7" s="18">
        <v>2009</v>
      </c>
      <c r="G7" s="18">
        <v>2008</v>
      </c>
      <c r="H7" s="18">
        <v>2010</v>
      </c>
      <c r="I7" s="18">
        <v>2009</v>
      </c>
      <c r="J7" s="18">
        <v>2008</v>
      </c>
      <c r="K7" s="18">
        <v>2010</v>
      </c>
      <c r="L7" s="18">
        <v>2009</v>
      </c>
      <c r="M7" s="18">
        <v>2008</v>
      </c>
      <c r="N7" s="1"/>
      <c r="O7" s="1"/>
      <c r="P7" s="1"/>
      <c r="Q7" s="1"/>
      <c r="R7" s="1"/>
    </row>
    <row r="8" spans="1:15" s="4" customFormat="1" ht="19.5" customHeight="1">
      <c r="A8" s="19" t="s">
        <v>468</v>
      </c>
      <c r="B8" s="389">
        <v>52458775</v>
      </c>
      <c r="C8" s="389">
        <v>54804489</v>
      </c>
      <c r="D8" s="389">
        <v>43712957</v>
      </c>
      <c r="E8" s="85">
        <v>45536774</v>
      </c>
      <c r="F8" s="85">
        <v>48663138</v>
      </c>
      <c r="G8" s="85">
        <v>36698229</v>
      </c>
      <c r="H8" s="85">
        <v>2060750</v>
      </c>
      <c r="I8" s="85">
        <v>2403275</v>
      </c>
      <c r="J8" s="85">
        <v>3280741</v>
      </c>
      <c r="K8" s="85">
        <v>4861251</v>
      </c>
      <c r="L8" s="85">
        <v>3738076</v>
      </c>
      <c r="M8" s="85">
        <v>3733987</v>
      </c>
      <c r="N8" s="30"/>
      <c r="O8" s="30"/>
    </row>
    <row r="9" spans="1:15" s="5" customFormat="1" ht="15" customHeight="1">
      <c r="A9" s="20" t="s">
        <v>469</v>
      </c>
      <c r="B9" s="390">
        <v>18108061</v>
      </c>
      <c r="C9" s="390">
        <v>27799894</v>
      </c>
      <c r="D9" s="390">
        <v>15686853</v>
      </c>
      <c r="E9" s="86">
        <v>15677153</v>
      </c>
      <c r="F9" s="86">
        <v>26435124</v>
      </c>
      <c r="G9" s="86">
        <v>13817120</v>
      </c>
      <c r="H9" s="86">
        <v>260795</v>
      </c>
      <c r="I9" s="86">
        <v>397982</v>
      </c>
      <c r="J9" s="86">
        <v>270809</v>
      </c>
      <c r="K9" s="86">
        <v>2170113</v>
      </c>
      <c r="L9" s="86">
        <v>966788</v>
      </c>
      <c r="M9" s="86">
        <v>1598924</v>
      </c>
      <c r="N9" s="30"/>
      <c r="O9" s="30"/>
    </row>
    <row r="10" spans="1:15" s="5" customFormat="1" ht="15" customHeight="1">
      <c r="A10" s="20" t="s">
        <v>526</v>
      </c>
      <c r="B10" s="390">
        <v>274391</v>
      </c>
      <c r="C10" s="390">
        <v>811995</v>
      </c>
      <c r="D10" s="390">
        <v>8079936</v>
      </c>
      <c r="E10" s="86">
        <v>137521</v>
      </c>
      <c r="F10" s="86">
        <v>675417</v>
      </c>
      <c r="G10" s="86">
        <v>7900358</v>
      </c>
      <c r="H10" s="86">
        <v>13243</v>
      </c>
      <c r="I10" s="86">
        <v>13879</v>
      </c>
      <c r="J10" s="86">
        <v>17479</v>
      </c>
      <c r="K10" s="86">
        <v>123627</v>
      </c>
      <c r="L10" s="86">
        <v>122699</v>
      </c>
      <c r="M10" s="86">
        <v>162099</v>
      </c>
      <c r="N10" s="30"/>
      <c r="O10" s="30"/>
    </row>
    <row r="11" spans="1:15" s="5" customFormat="1" ht="15" customHeight="1">
      <c r="A11" s="20" t="s">
        <v>527</v>
      </c>
      <c r="B11" s="390">
        <v>207153</v>
      </c>
      <c r="C11" s="390">
        <v>138765</v>
      </c>
      <c r="D11" s="390">
        <v>131027</v>
      </c>
      <c r="E11" s="86">
        <v>148986</v>
      </c>
      <c r="F11" s="86">
        <v>94125</v>
      </c>
      <c r="G11" s="86">
        <v>114471</v>
      </c>
      <c r="H11" s="86">
        <v>27325</v>
      </c>
      <c r="I11" s="86">
        <v>15091</v>
      </c>
      <c r="J11" s="86">
        <v>16556</v>
      </c>
      <c r="K11" s="86">
        <v>30842</v>
      </c>
      <c r="L11" s="86">
        <v>29549</v>
      </c>
      <c r="M11" s="86">
        <v>0</v>
      </c>
      <c r="N11" s="30"/>
      <c r="O11" s="30"/>
    </row>
    <row r="12" spans="1:15" s="5" customFormat="1" ht="15" customHeight="1">
      <c r="A12" s="20" t="s">
        <v>470</v>
      </c>
      <c r="B12" s="390">
        <v>2086182</v>
      </c>
      <c r="C12" s="390">
        <v>2040693</v>
      </c>
      <c r="D12" s="390">
        <v>753909</v>
      </c>
      <c r="E12" s="86">
        <v>15205</v>
      </c>
      <c r="F12" s="86">
        <v>19902</v>
      </c>
      <c r="G12" s="86">
        <v>20942</v>
      </c>
      <c r="H12" s="86">
        <v>17710</v>
      </c>
      <c r="I12" s="86">
        <v>37139</v>
      </c>
      <c r="J12" s="86">
        <v>25420</v>
      </c>
      <c r="K12" s="86">
        <v>2053267</v>
      </c>
      <c r="L12" s="86">
        <v>1983652</v>
      </c>
      <c r="M12" s="86">
        <v>707547</v>
      </c>
      <c r="N12" s="30"/>
      <c r="O12" s="30"/>
    </row>
    <row r="13" spans="1:15" s="5" customFormat="1" ht="15" customHeight="1">
      <c r="A13" s="20" t="s">
        <v>528</v>
      </c>
      <c r="B13" s="390">
        <v>2151022</v>
      </c>
      <c r="C13" s="390">
        <v>1840068</v>
      </c>
      <c r="D13" s="390">
        <v>1948082</v>
      </c>
      <c r="E13" s="86">
        <v>1142841</v>
      </c>
      <c r="F13" s="86">
        <v>1039045</v>
      </c>
      <c r="G13" s="86">
        <v>1071417</v>
      </c>
      <c r="H13" s="86">
        <v>1007994</v>
      </c>
      <c r="I13" s="86">
        <v>800885</v>
      </c>
      <c r="J13" s="86">
        <v>876374</v>
      </c>
      <c r="K13" s="86">
        <v>187</v>
      </c>
      <c r="L13" s="86">
        <v>138</v>
      </c>
      <c r="M13" s="86">
        <v>291</v>
      </c>
      <c r="N13" s="30"/>
      <c r="O13" s="30"/>
    </row>
    <row r="14" spans="1:15" s="5" customFormat="1" ht="15" customHeight="1">
      <c r="A14" s="20" t="s">
        <v>471</v>
      </c>
      <c r="B14" s="390">
        <v>447604</v>
      </c>
      <c r="C14" s="390">
        <v>1009689</v>
      </c>
      <c r="D14" s="390">
        <v>1048840</v>
      </c>
      <c r="E14" s="86">
        <v>62202</v>
      </c>
      <c r="F14" s="86">
        <v>303307</v>
      </c>
      <c r="G14" s="86">
        <v>260058</v>
      </c>
      <c r="H14" s="86">
        <v>381306</v>
      </c>
      <c r="I14" s="86">
        <v>701685</v>
      </c>
      <c r="J14" s="86">
        <v>730590</v>
      </c>
      <c r="K14" s="86">
        <v>4096</v>
      </c>
      <c r="L14" s="86">
        <v>4697</v>
      </c>
      <c r="M14" s="86">
        <v>58192</v>
      </c>
      <c r="N14" s="30"/>
      <c r="O14" s="30"/>
    </row>
    <row r="15" spans="1:15" s="5" customFormat="1" ht="15" customHeight="1">
      <c r="A15" s="20" t="s">
        <v>529</v>
      </c>
      <c r="B15" s="390">
        <v>435781</v>
      </c>
      <c r="C15" s="390">
        <v>589121</v>
      </c>
      <c r="D15" s="390">
        <v>422466</v>
      </c>
      <c r="E15" s="86">
        <v>183075</v>
      </c>
      <c r="F15" s="86">
        <v>223166</v>
      </c>
      <c r="G15" s="86">
        <v>134772</v>
      </c>
      <c r="H15" s="86">
        <v>217087</v>
      </c>
      <c r="I15" s="86">
        <v>332487</v>
      </c>
      <c r="J15" s="86">
        <v>267920</v>
      </c>
      <c r="K15" s="86">
        <v>35619</v>
      </c>
      <c r="L15" s="86">
        <v>33468</v>
      </c>
      <c r="M15" s="86">
        <v>19774</v>
      </c>
      <c r="N15" s="30"/>
      <c r="O15" s="30"/>
    </row>
    <row r="16" spans="1:15" s="5" customFormat="1" ht="15" customHeight="1">
      <c r="A16" s="20" t="s">
        <v>472</v>
      </c>
      <c r="B16" s="390">
        <v>882362</v>
      </c>
      <c r="C16" s="390">
        <v>882392</v>
      </c>
      <c r="D16" s="390">
        <v>1663697</v>
      </c>
      <c r="E16" s="86">
        <v>524969</v>
      </c>
      <c r="F16" s="86">
        <v>487031</v>
      </c>
      <c r="G16" s="86">
        <v>512766</v>
      </c>
      <c r="H16" s="86">
        <v>37013</v>
      </c>
      <c r="I16" s="86">
        <v>21692</v>
      </c>
      <c r="J16" s="86">
        <v>11019</v>
      </c>
      <c r="K16" s="86">
        <v>320380</v>
      </c>
      <c r="L16" s="86">
        <v>373669</v>
      </c>
      <c r="M16" s="86">
        <v>1139912</v>
      </c>
      <c r="N16" s="30"/>
      <c r="O16" s="30"/>
    </row>
    <row r="17" spans="1:15" s="5" customFormat="1" ht="15" customHeight="1">
      <c r="A17" s="20" t="s">
        <v>473</v>
      </c>
      <c r="B17" s="390">
        <v>18083073</v>
      </c>
      <c r="C17" s="390">
        <v>14514000</v>
      </c>
      <c r="D17" s="390">
        <v>12419175</v>
      </c>
      <c r="E17" s="86">
        <v>18083073</v>
      </c>
      <c r="F17" s="86">
        <v>14514000</v>
      </c>
      <c r="G17" s="86">
        <v>12045251</v>
      </c>
      <c r="H17" s="86">
        <v>0</v>
      </c>
      <c r="I17" s="86">
        <v>0</v>
      </c>
      <c r="J17" s="86">
        <v>370444</v>
      </c>
      <c r="K17" s="86">
        <v>0</v>
      </c>
      <c r="L17" s="86">
        <v>0</v>
      </c>
      <c r="M17" s="86">
        <v>3480</v>
      </c>
      <c r="N17" s="30"/>
      <c r="O17" s="30"/>
    </row>
    <row r="18" spans="1:15" s="5" customFormat="1" ht="15" customHeight="1">
      <c r="A18" s="20" t="s">
        <v>530</v>
      </c>
      <c r="B18" s="390">
        <v>9783146</v>
      </c>
      <c r="C18" s="390">
        <v>5177872</v>
      </c>
      <c r="D18" s="390">
        <v>1558972</v>
      </c>
      <c r="E18" s="86">
        <v>9561749</v>
      </c>
      <c r="F18" s="86">
        <v>4872021</v>
      </c>
      <c r="G18" s="86">
        <v>821074</v>
      </c>
      <c r="H18" s="86">
        <v>98277</v>
      </c>
      <c r="I18" s="86">
        <v>82435</v>
      </c>
      <c r="J18" s="86">
        <v>694130</v>
      </c>
      <c r="K18" s="86">
        <v>123120</v>
      </c>
      <c r="L18" s="86">
        <v>223416</v>
      </c>
      <c r="M18" s="86">
        <v>43768</v>
      </c>
      <c r="N18" s="30"/>
      <c r="O18" s="30"/>
    </row>
    <row r="19" spans="1:15" s="4" customFormat="1" ht="19.5" customHeight="1">
      <c r="A19" s="21" t="s">
        <v>474</v>
      </c>
      <c r="B19" s="391">
        <v>26882009</v>
      </c>
      <c r="C19" s="391">
        <v>25261562</v>
      </c>
      <c r="D19" s="391">
        <v>21637758</v>
      </c>
      <c r="E19" s="76">
        <v>24830602</v>
      </c>
      <c r="F19" s="76">
        <v>23681328</v>
      </c>
      <c r="G19" s="76">
        <v>20966254</v>
      </c>
      <c r="H19" s="76">
        <v>2051407</v>
      </c>
      <c r="I19" s="76">
        <v>1627629</v>
      </c>
      <c r="J19" s="76">
        <v>670931</v>
      </c>
      <c r="K19" s="76">
        <v>91438</v>
      </c>
      <c r="L19" s="76">
        <v>1704</v>
      </c>
      <c r="M19" s="76">
        <v>573</v>
      </c>
      <c r="N19" s="30"/>
      <c r="O19" s="30"/>
    </row>
    <row r="20" spans="1:15" s="5" customFormat="1" ht="15" customHeight="1">
      <c r="A20" s="20" t="s">
        <v>531</v>
      </c>
      <c r="B20" s="390">
        <v>2034809</v>
      </c>
      <c r="C20" s="390">
        <v>125257</v>
      </c>
      <c r="D20" s="390">
        <v>645039</v>
      </c>
      <c r="E20" s="86">
        <v>0</v>
      </c>
      <c r="F20" s="86">
        <v>97230</v>
      </c>
      <c r="G20" s="86">
        <v>14550</v>
      </c>
      <c r="H20" s="86">
        <v>2034675</v>
      </c>
      <c r="I20" s="86">
        <v>1580234</v>
      </c>
      <c r="J20" s="86">
        <v>630489</v>
      </c>
      <c r="K20" s="86">
        <v>0</v>
      </c>
      <c r="L20" s="86">
        <v>0</v>
      </c>
      <c r="M20" s="86">
        <v>0</v>
      </c>
      <c r="N20" s="30"/>
      <c r="O20" s="30"/>
    </row>
    <row r="21" spans="1:15" s="5" customFormat="1" ht="15" customHeight="1">
      <c r="A21" s="20" t="s">
        <v>475</v>
      </c>
      <c r="B21" s="390">
        <v>91314</v>
      </c>
      <c r="C21" s="390">
        <v>23734</v>
      </c>
      <c r="D21" s="390">
        <v>3666</v>
      </c>
      <c r="E21" s="86">
        <v>10</v>
      </c>
      <c r="F21" s="86">
        <v>2662</v>
      </c>
      <c r="G21" s="86">
        <v>3093</v>
      </c>
      <c r="H21" s="86">
        <v>0</v>
      </c>
      <c r="I21" s="86">
        <v>26323</v>
      </c>
      <c r="J21" s="86">
        <v>0</v>
      </c>
      <c r="K21" s="86">
        <v>134</v>
      </c>
      <c r="L21" s="86">
        <v>1704</v>
      </c>
      <c r="M21" s="86">
        <v>573</v>
      </c>
      <c r="N21" s="30"/>
      <c r="O21" s="30"/>
    </row>
    <row r="22" spans="1:15" s="5" customFormat="1" ht="15" customHeight="1">
      <c r="A22" s="20" t="s">
        <v>532</v>
      </c>
      <c r="B22" s="390">
        <v>29800013</v>
      </c>
      <c r="C22" s="390">
        <v>31352120</v>
      </c>
      <c r="D22" s="390">
        <v>20989053</v>
      </c>
      <c r="E22" s="86">
        <v>24830592</v>
      </c>
      <c r="F22" s="86">
        <v>23581436</v>
      </c>
      <c r="G22" s="86">
        <v>20948611</v>
      </c>
      <c r="H22" s="86">
        <v>16732</v>
      </c>
      <c r="I22" s="86">
        <v>21072</v>
      </c>
      <c r="J22" s="86">
        <v>40442</v>
      </c>
      <c r="K22" s="86">
        <v>91304</v>
      </c>
      <c r="L22" s="86">
        <v>0</v>
      </c>
      <c r="M22" s="86">
        <v>0</v>
      </c>
      <c r="N22" s="30"/>
      <c r="O22" s="30"/>
    </row>
    <row r="23" spans="1:15" s="4" customFormat="1" ht="19.5" customHeight="1">
      <c r="A23" s="22" t="s">
        <v>533</v>
      </c>
      <c r="B23" s="391">
        <v>74479533</v>
      </c>
      <c r="C23" s="391">
        <v>72344466</v>
      </c>
      <c r="D23" s="392">
        <v>65350715</v>
      </c>
      <c r="E23" s="83">
        <v>70367376</v>
      </c>
      <c r="F23" s="83">
        <v>72344466</v>
      </c>
      <c r="G23" s="83">
        <v>57664483</v>
      </c>
      <c r="H23" s="83">
        <v>4112157</v>
      </c>
      <c r="I23" s="83">
        <v>4030904</v>
      </c>
      <c r="J23" s="83">
        <v>3951672</v>
      </c>
      <c r="K23" s="83">
        <v>4952689</v>
      </c>
      <c r="L23" s="83">
        <v>3739780</v>
      </c>
      <c r="M23" s="83">
        <v>3734560</v>
      </c>
      <c r="N23" s="30"/>
      <c r="O23" s="30"/>
    </row>
    <row r="24" spans="1:15" s="5" customFormat="1" ht="19.5" customHeight="1">
      <c r="A24" s="23" t="s">
        <v>478</v>
      </c>
      <c r="B24" s="389"/>
      <c r="C24" s="389"/>
      <c r="D24" s="389"/>
      <c r="G24" s="393"/>
      <c r="I24" s="393"/>
      <c r="J24" s="393"/>
      <c r="M24" s="393"/>
      <c r="N24" s="30"/>
      <c r="O24" s="30"/>
    </row>
    <row r="25" spans="1:15" s="5" customFormat="1" ht="15" customHeight="1">
      <c r="A25" s="20" t="s">
        <v>534</v>
      </c>
      <c r="B25" s="390">
        <v>60895946</v>
      </c>
      <c r="C25" s="390">
        <v>65714803</v>
      </c>
      <c r="D25" s="390">
        <v>49567524</v>
      </c>
      <c r="E25" s="86">
        <v>57295345</v>
      </c>
      <c r="F25" s="86">
        <v>63449632</v>
      </c>
      <c r="G25" s="86">
        <v>46407110</v>
      </c>
      <c r="H25" s="86">
        <v>1358488</v>
      </c>
      <c r="I25" s="86">
        <v>1298383</v>
      </c>
      <c r="J25" s="86">
        <v>1529793</v>
      </c>
      <c r="K25" s="86">
        <v>2242113</v>
      </c>
      <c r="L25" s="86">
        <v>966788</v>
      </c>
      <c r="M25" s="86">
        <v>1630621</v>
      </c>
      <c r="N25" s="30"/>
      <c r="O25" s="30"/>
    </row>
    <row r="26" spans="1:15" s="5" customFormat="1" ht="15" customHeight="1">
      <c r="A26" s="20" t="s">
        <v>535</v>
      </c>
      <c r="B26" s="390"/>
      <c r="C26" s="390"/>
      <c r="D26" s="390"/>
      <c r="E26" s="86"/>
      <c r="F26" s="86"/>
      <c r="G26" s="86"/>
      <c r="H26" s="86"/>
      <c r="I26" s="86"/>
      <c r="J26" s="86"/>
      <c r="K26" s="86"/>
      <c r="L26" s="86"/>
      <c r="M26" s="86"/>
      <c r="N26" s="30"/>
      <c r="O26" s="30"/>
    </row>
    <row r="27" spans="1:15" s="5" customFormat="1" ht="15" customHeight="1">
      <c r="A27" s="24" t="s">
        <v>479</v>
      </c>
      <c r="B27" s="390">
        <v>7515740</v>
      </c>
      <c r="C27" s="390">
        <v>933828</v>
      </c>
      <c r="D27" s="390">
        <v>3602225</v>
      </c>
      <c r="E27" s="86">
        <v>5056269</v>
      </c>
      <c r="F27" s="86">
        <v>6482804</v>
      </c>
      <c r="G27" s="86">
        <v>1833036</v>
      </c>
      <c r="H27" s="86">
        <v>2018219</v>
      </c>
      <c r="I27" s="86">
        <v>1744695</v>
      </c>
      <c r="J27" s="86">
        <v>1554992</v>
      </c>
      <c r="K27" s="86">
        <v>441252</v>
      </c>
      <c r="L27" s="86">
        <v>125441</v>
      </c>
      <c r="M27" s="86">
        <v>214197</v>
      </c>
      <c r="N27" s="30"/>
      <c r="O27" s="30"/>
    </row>
    <row r="28" spans="1:15" s="5" customFormat="1" ht="15" customHeight="1">
      <c r="A28" s="24" t="s">
        <v>480</v>
      </c>
      <c r="B28" s="390">
        <v>407918</v>
      </c>
      <c r="C28" s="390">
        <v>3217984</v>
      </c>
      <c r="D28" s="390">
        <v>478648</v>
      </c>
      <c r="E28" s="86">
        <v>170802</v>
      </c>
      <c r="F28" s="86">
        <v>324020</v>
      </c>
      <c r="G28" s="86">
        <v>203741</v>
      </c>
      <c r="H28" s="86">
        <v>201648</v>
      </c>
      <c r="I28" s="86">
        <v>208015</v>
      </c>
      <c r="J28" s="86">
        <v>258148</v>
      </c>
      <c r="K28" s="86">
        <v>35468</v>
      </c>
      <c r="L28" s="86">
        <v>401793</v>
      </c>
      <c r="M28" s="86">
        <v>16759</v>
      </c>
      <c r="N28" s="30"/>
      <c r="O28" s="30"/>
    </row>
    <row r="29" spans="1:15" s="5" customFormat="1" ht="15" customHeight="1">
      <c r="A29" s="24" t="s">
        <v>481</v>
      </c>
      <c r="B29" s="390">
        <v>9049882</v>
      </c>
      <c r="C29" s="390">
        <v>1895595</v>
      </c>
      <c r="D29" s="390">
        <v>1238912</v>
      </c>
      <c r="E29" s="86">
        <v>6659186</v>
      </c>
      <c r="F29" s="86">
        <v>564620</v>
      </c>
      <c r="G29" s="86">
        <v>553332</v>
      </c>
      <c r="H29" s="86">
        <v>306176</v>
      </c>
      <c r="I29" s="86">
        <v>669712</v>
      </c>
      <c r="J29" s="86">
        <v>355086</v>
      </c>
      <c r="K29" s="86">
        <v>2084520</v>
      </c>
      <c r="L29" s="86">
        <v>1983652</v>
      </c>
      <c r="M29" s="86">
        <v>330494</v>
      </c>
      <c r="N29" s="30"/>
      <c r="O29" s="30"/>
    </row>
    <row r="30" spans="1:16" s="5" customFormat="1" ht="15" customHeight="1">
      <c r="A30" s="24" t="s">
        <v>482</v>
      </c>
      <c r="B30" s="390">
        <v>1562736</v>
      </c>
      <c r="C30" s="390">
        <v>80115150</v>
      </c>
      <c r="D30" s="390">
        <v>10463406</v>
      </c>
      <c r="E30" s="86">
        <v>1185774</v>
      </c>
      <c r="F30" s="86">
        <v>1523390</v>
      </c>
      <c r="G30" s="86">
        <v>8667264</v>
      </c>
      <c r="H30" s="86">
        <v>227626</v>
      </c>
      <c r="I30" s="86">
        <v>110099</v>
      </c>
      <c r="J30" s="86">
        <v>253653</v>
      </c>
      <c r="K30" s="86">
        <v>149336</v>
      </c>
      <c r="L30" s="86">
        <v>262106</v>
      </c>
      <c r="M30" s="86">
        <v>1542489</v>
      </c>
      <c r="N30" s="30"/>
      <c r="O30" s="30"/>
      <c r="P30" s="29"/>
    </row>
    <row r="31" spans="1:15" s="4" customFormat="1" ht="19.5" customHeight="1">
      <c r="A31" s="22" t="s">
        <v>533</v>
      </c>
      <c r="B31" s="392">
        <v>79432222</v>
      </c>
      <c r="C31" s="392">
        <v>72344466</v>
      </c>
      <c r="D31" s="392">
        <v>65350715</v>
      </c>
      <c r="E31" s="83">
        <v>70367376</v>
      </c>
      <c r="F31" s="83">
        <v>72344466</v>
      </c>
      <c r="G31" s="83">
        <v>57664483</v>
      </c>
      <c r="H31" s="83">
        <v>4112157</v>
      </c>
      <c r="I31" s="83">
        <v>4030904</v>
      </c>
      <c r="J31" s="83">
        <v>3951672</v>
      </c>
      <c r="K31" s="83">
        <v>4952689</v>
      </c>
      <c r="L31" s="83">
        <v>3739780</v>
      </c>
      <c r="M31" s="83">
        <v>3734560</v>
      </c>
      <c r="N31" s="30"/>
      <c r="O31" s="30"/>
    </row>
    <row r="32" spans="1:18" ht="11.25">
      <c r="A32" s="1" t="s">
        <v>58</v>
      </c>
      <c r="D32" s="25"/>
      <c r="F32" s="54"/>
      <c r="G32" s="54"/>
      <c r="I32" s="54"/>
      <c r="J32" s="54"/>
      <c r="N32" s="30"/>
      <c r="O32" s="30"/>
      <c r="R32" s="8"/>
    </row>
    <row r="33" spans="1:18" ht="11.25">
      <c r="A33" s="7"/>
      <c r="D33" s="54"/>
      <c r="F33" s="54"/>
      <c r="G33" s="54"/>
      <c r="I33" s="54"/>
      <c r="J33" s="54"/>
      <c r="L33" s="55"/>
      <c r="M33" s="55"/>
      <c r="N33" s="55"/>
      <c r="O33" s="55"/>
      <c r="P33" s="55"/>
      <c r="Q33" s="55"/>
      <c r="R33" s="55"/>
    </row>
    <row r="34" spans="1:18" ht="11.25">
      <c r="A34" s="7"/>
      <c r="B34" s="43"/>
      <c r="C34" s="43"/>
      <c r="D34" s="43"/>
      <c r="F34" s="43"/>
      <c r="G34" s="43"/>
      <c r="I34" s="43"/>
      <c r="J34" s="43"/>
      <c r="K34" s="43"/>
      <c r="L34" s="43"/>
      <c r="M34" s="43"/>
      <c r="R34" s="8"/>
    </row>
    <row r="35" spans="2:13" ht="11.25">
      <c r="B35" s="43"/>
      <c r="C35" s="43"/>
      <c r="D35" s="43"/>
      <c r="E35" s="43"/>
      <c r="F35" s="43"/>
      <c r="G35" s="43"/>
      <c r="I35" s="43"/>
      <c r="J35" s="43"/>
      <c r="K35" s="43"/>
      <c r="L35" s="43"/>
      <c r="M35" s="43"/>
    </row>
    <row r="36" spans="2:13" ht="11.25">
      <c r="B36" s="43"/>
      <c r="C36" s="43"/>
      <c r="D36" s="43"/>
      <c r="E36" s="43"/>
      <c r="F36" s="43"/>
      <c r="G36" s="43"/>
      <c r="I36" s="43"/>
      <c r="J36" s="43"/>
      <c r="K36" s="43"/>
      <c r="L36" s="43"/>
      <c r="M36" s="43"/>
    </row>
    <row r="37" spans="2:13" ht="11.25">
      <c r="B37" s="43"/>
      <c r="C37" s="43"/>
      <c r="D37" s="43"/>
      <c r="E37" s="43"/>
      <c r="F37" s="43"/>
      <c r="G37" s="43"/>
      <c r="H37" s="43"/>
      <c r="I37" s="43"/>
      <c r="J37" s="43"/>
      <c r="K37" s="43"/>
      <c r="L37" s="43"/>
      <c r="M37" s="43"/>
    </row>
  </sheetData>
  <mergeCells count="9">
    <mergeCell ref="L3:M3"/>
    <mergeCell ref="K6:M6"/>
    <mergeCell ref="B5:D6"/>
    <mergeCell ref="E6:G6"/>
    <mergeCell ref="H6:J6"/>
    <mergeCell ref="E5:G5"/>
    <mergeCell ref="H5:J5"/>
    <mergeCell ref="K5:M5"/>
    <mergeCell ref="A3:H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42.xml><?xml version="1.0" encoding="utf-8"?>
<worksheet xmlns="http://schemas.openxmlformats.org/spreadsheetml/2006/main" xmlns:r="http://schemas.openxmlformats.org/officeDocument/2006/relationships">
  <sheetPr codeName="Hoja39"/>
  <dimension ref="A1:P37"/>
  <sheetViews>
    <sheetView showGridLines="0" workbookViewId="0" topLeftCell="A1">
      <selection activeCell="A1" sqref="A1"/>
    </sheetView>
  </sheetViews>
  <sheetFormatPr defaultColWidth="11.421875" defaultRowHeight="12.75"/>
  <cols>
    <col min="1" max="1" width="40.7109375" style="1" customWidth="1"/>
    <col min="2" max="2" width="7.00390625" style="1" customWidth="1"/>
    <col min="3" max="3" width="10.421875" style="1" customWidth="1"/>
    <col min="4" max="4" width="7.00390625" style="1" customWidth="1"/>
    <col min="5" max="5" width="7.00390625" style="5" customWidth="1"/>
    <col min="6" max="6" width="10.57421875" style="5" customWidth="1"/>
    <col min="7" max="8" width="7.00390625" style="5" customWidth="1"/>
    <col min="9" max="9" width="10.57421875" style="5" customWidth="1"/>
    <col min="10" max="11" width="7.00390625" style="5" customWidth="1"/>
    <col min="12" max="12" width="10.57421875" style="5" customWidth="1"/>
    <col min="13" max="14" width="7.00390625" style="5" customWidth="1"/>
    <col min="15" max="15" width="10.57421875" style="5" customWidth="1"/>
    <col min="16" max="16" width="7.00390625" style="5" customWidth="1"/>
    <col min="17" max="16384" width="11.421875" style="1" customWidth="1"/>
  </cols>
  <sheetData>
    <row r="1" spans="7:16" ht="12.75" customHeight="1">
      <c r="G1" s="29"/>
      <c r="H1" s="29"/>
      <c r="I1" s="29"/>
      <c r="J1" s="29"/>
      <c r="K1" s="29"/>
      <c r="L1" s="29"/>
      <c r="M1" s="29"/>
      <c r="N1" s="29"/>
      <c r="O1" s="29"/>
      <c r="P1" s="29"/>
    </row>
    <row r="2" spans="1:16" s="10" customFormat="1" ht="12.75" customHeight="1">
      <c r="A2" s="17"/>
      <c r="B2" s="17"/>
      <c r="C2" s="17"/>
      <c r="D2" s="17"/>
      <c r="E2" s="38"/>
      <c r="F2" s="38"/>
      <c r="G2" s="56"/>
      <c r="H2" s="56"/>
      <c r="I2" s="56"/>
      <c r="J2" s="56"/>
      <c r="K2" s="56"/>
      <c r="L2" s="56"/>
      <c r="M2" s="56"/>
      <c r="N2" s="56"/>
      <c r="O2" s="56"/>
      <c r="P2" s="56"/>
    </row>
    <row r="3" spans="1:11" s="10" customFormat="1" ht="12.75" customHeight="1">
      <c r="A3" s="572"/>
      <c r="B3" s="572"/>
      <c r="C3" s="572"/>
      <c r="D3" s="572"/>
      <c r="E3" s="572"/>
      <c r="F3" s="572"/>
      <c r="G3" s="572"/>
      <c r="H3" s="572"/>
      <c r="I3" s="505"/>
      <c r="J3" s="17"/>
      <c r="K3" s="17"/>
    </row>
    <row r="4" spans="1:16" ht="21" customHeight="1">
      <c r="A4" s="506" t="s">
        <v>466</v>
      </c>
      <c r="B4" s="506"/>
      <c r="C4" s="506"/>
      <c r="D4" s="506"/>
      <c r="E4" s="506"/>
      <c r="F4" s="506"/>
      <c r="G4" s="506"/>
      <c r="H4" s="506"/>
      <c r="I4" s="506"/>
      <c r="J4" s="506"/>
      <c r="K4" s="506"/>
      <c r="L4" s="15"/>
      <c r="M4" s="15"/>
      <c r="N4" s="15"/>
      <c r="O4" s="476" t="s">
        <v>467</v>
      </c>
      <c r="P4" s="547"/>
    </row>
    <row r="5" spans="5:16" ht="20.25" customHeight="1">
      <c r="E5" s="1"/>
      <c r="F5" s="1"/>
      <c r="G5" s="1"/>
      <c r="H5" s="1"/>
      <c r="I5" s="1"/>
      <c r="J5" s="1"/>
      <c r="K5" s="1"/>
      <c r="L5" s="1"/>
      <c r="M5" s="8"/>
      <c r="N5" s="8"/>
      <c r="O5" s="8"/>
      <c r="P5" s="39"/>
    </row>
    <row r="6" spans="1:16" ht="38.25" customHeight="1">
      <c r="A6" s="45"/>
      <c r="B6" s="466" t="s">
        <v>345</v>
      </c>
      <c r="C6" s="466"/>
      <c r="D6" s="466"/>
      <c r="E6" s="504" t="s">
        <v>75</v>
      </c>
      <c r="F6" s="504"/>
      <c r="G6" s="504"/>
      <c r="H6" s="466" t="s">
        <v>76</v>
      </c>
      <c r="I6" s="466"/>
      <c r="J6" s="466"/>
      <c r="K6" s="504" t="s">
        <v>346</v>
      </c>
      <c r="L6" s="504"/>
      <c r="M6" s="504"/>
      <c r="N6" s="466" t="s">
        <v>347</v>
      </c>
      <c r="O6" s="466"/>
      <c r="P6" s="466"/>
    </row>
    <row r="7" spans="1:16" ht="29.25" customHeight="1">
      <c r="A7" s="2"/>
      <c r="B7" s="18" t="s">
        <v>72</v>
      </c>
      <c r="C7" s="18" t="s">
        <v>73</v>
      </c>
      <c r="D7" s="18" t="s">
        <v>74</v>
      </c>
      <c r="E7" s="18" t="s">
        <v>72</v>
      </c>
      <c r="F7" s="18" t="s">
        <v>73</v>
      </c>
      <c r="G7" s="18" t="s">
        <v>74</v>
      </c>
      <c r="H7" s="18" t="s">
        <v>72</v>
      </c>
      <c r="I7" s="18" t="s">
        <v>73</v>
      </c>
      <c r="J7" s="18" t="s">
        <v>74</v>
      </c>
      <c r="K7" s="18" t="s">
        <v>72</v>
      </c>
      <c r="L7" s="18" t="s">
        <v>73</v>
      </c>
      <c r="M7" s="18" t="s">
        <v>74</v>
      </c>
      <c r="N7" s="18" t="s">
        <v>72</v>
      </c>
      <c r="O7" s="18" t="s">
        <v>73</v>
      </c>
      <c r="P7" s="18" t="s">
        <v>74</v>
      </c>
    </row>
    <row r="8" spans="1:16" ht="11.25">
      <c r="A8" s="19" t="s">
        <v>468</v>
      </c>
      <c r="B8" s="372">
        <v>87.13017751479289</v>
      </c>
      <c r="C8" s="372">
        <v>9.615384615384617</v>
      </c>
      <c r="D8" s="372">
        <v>3.2544378698224854</v>
      </c>
      <c r="E8" s="371">
        <v>76.70454545454545</v>
      </c>
      <c r="F8" s="371">
        <v>12.337662337662337</v>
      </c>
      <c r="G8" s="371">
        <v>10.957792207792208</v>
      </c>
      <c r="H8" s="371">
        <v>78.8659793814433</v>
      </c>
      <c r="I8" s="371">
        <v>12.886597938144329</v>
      </c>
      <c r="J8" s="371">
        <v>8.24742268041237</v>
      </c>
      <c r="K8" s="371">
        <v>66.25155666251557</v>
      </c>
      <c r="L8" s="371">
        <v>22.291407222914074</v>
      </c>
      <c r="M8" s="371">
        <v>11.45703611457036</v>
      </c>
      <c r="N8" s="371">
        <v>81.30563798219585</v>
      </c>
      <c r="O8" s="371">
        <v>10.138476755687439</v>
      </c>
      <c r="P8" s="371">
        <v>8.555885262116716</v>
      </c>
    </row>
    <row r="9" spans="1:16" ht="15" customHeight="1">
      <c r="A9" s="20" t="s">
        <v>469</v>
      </c>
      <c r="B9" s="66">
        <v>93.05555555555556</v>
      </c>
      <c r="C9" s="66">
        <v>6.944444444444445</v>
      </c>
      <c r="D9" s="66">
        <v>0</v>
      </c>
      <c r="E9" s="66">
        <v>75.09727626459144</v>
      </c>
      <c r="F9" s="66">
        <v>11.284046692607005</v>
      </c>
      <c r="G9" s="66">
        <v>13.618677042801556</v>
      </c>
      <c r="H9" s="66">
        <v>74.28571428571429</v>
      </c>
      <c r="I9" s="66">
        <v>18.095238095238095</v>
      </c>
      <c r="J9" s="66">
        <v>7.6190476190476195</v>
      </c>
      <c r="K9" s="66">
        <v>70.11494252873564</v>
      </c>
      <c r="L9" s="66">
        <v>22.988505747126435</v>
      </c>
      <c r="M9" s="66">
        <v>6.896551724137931</v>
      </c>
      <c r="N9" s="66">
        <v>76.99530516431925</v>
      </c>
      <c r="O9" s="66">
        <v>13.145539906103288</v>
      </c>
      <c r="P9" s="66">
        <v>9.859154929577464</v>
      </c>
    </row>
    <row r="10" spans="1:16" ht="15" customHeight="1">
      <c r="A10" s="20" t="s">
        <v>526</v>
      </c>
      <c r="B10" s="66">
        <v>95.71428571428572</v>
      </c>
      <c r="C10" s="66">
        <v>2.857142857142857</v>
      </c>
      <c r="D10" s="66">
        <v>1.4285714285714286</v>
      </c>
      <c r="E10" s="66">
        <v>75.37878787878788</v>
      </c>
      <c r="F10" s="66">
        <v>9.090909090909092</v>
      </c>
      <c r="G10" s="66">
        <v>15.530303030303031</v>
      </c>
      <c r="H10" s="66">
        <v>80.3921568627451</v>
      </c>
      <c r="I10" s="66">
        <v>8.823529411764707</v>
      </c>
      <c r="J10" s="66">
        <v>10.784313725490197</v>
      </c>
      <c r="K10" s="66">
        <v>58.620689655172406</v>
      </c>
      <c r="L10" s="66">
        <v>29.88505747126437</v>
      </c>
      <c r="M10" s="66">
        <v>11.494252873563218</v>
      </c>
      <c r="N10" s="66">
        <v>80.95238095238095</v>
      </c>
      <c r="O10" s="66">
        <v>9.523809523809524</v>
      </c>
      <c r="P10" s="66">
        <v>9.523809523809524</v>
      </c>
    </row>
    <row r="11" spans="1:16" ht="15" customHeight="1">
      <c r="A11" s="20" t="s">
        <v>527</v>
      </c>
      <c r="B11" s="66">
        <v>73.91304347826086</v>
      </c>
      <c r="C11" s="66">
        <v>20.28985507246377</v>
      </c>
      <c r="D11" s="66">
        <v>5.797101449275362</v>
      </c>
      <c r="E11" s="66">
        <v>76.92307692307693</v>
      </c>
      <c r="F11" s="66">
        <v>15.789473684210526</v>
      </c>
      <c r="G11" s="66">
        <v>7.28744939271255</v>
      </c>
      <c r="H11" s="66">
        <v>82.29166666666666</v>
      </c>
      <c r="I11" s="66">
        <v>13.541666666666666</v>
      </c>
      <c r="J11" s="66">
        <v>4.166666666666666</v>
      </c>
      <c r="K11" s="66">
        <v>62.96296296296296</v>
      </c>
      <c r="L11" s="66">
        <v>23.456790123456788</v>
      </c>
      <c r="M11" s="66">
        <v>13.580246913580247</v>
      </c>
      <c r="N11" s="66">
        <v>81.51658767772511</v>
      </c>
      <c r="O11" s="66">
        <v>13.270142180094787</v>
      </c>
      <c r="P11" s="66">
        <v>5.213270142180095</v>
      </c>
    </row>
    <row r="12" spans="1:16" ht="15" customHeight="1">
      <c r="A12" s="20" t="s">
        <v>470</v>
      </c>
      <c r="B12" s="66">
        <v>95.65217391304348</v>
      </c>
      <c r="C12" s="66">
        <v>2.1739130434782608</v>
      </c>
      <c r="D12" s="66">
        <v>2.1739130434782608</v>
      </c>
      <c r="E12" s="66">
        <v>82.84023668639054</v>
      </c>
      <c r="F12" s="66">
        <v>6.508875739644971</v>
      </c>
      <c r="G12" s="66">
        <v>10.650887573964498</v>
      </c>
      <c r="H12" s="66">
        <v>77.77777777777779</v>
      </c>
      <c r="I12" s="66">
        <v>11.11111111111111</v>
      </c>
      <c r="J12" s="66">
        <v>11.11111111111111</v>
      </c>
      <c r="K12" s="66">
        <v>75</v>
      </c>
      <c r="L12" s="66">
        <v>10.714285714285714</v>
      </c>
      <c r="M12" s="66">
        <v>14.285714285714285</v>
      </c>
      <c r="N12" s="66">
        <v>84.05797101449275</v>
      </c>
      <c r="O12" s="66">
        <v>7.971014492753622</v>
      </c>
      <c r="P12" s="66">
        <v>7.971014492753622</v>
      </c>
    </row>
    <row r="13" spans="1:16" ht="15" customHeight="1">
      <c r="A13" s="20" t="s">
        <v>528</v>
      </c>
      <c r="B13" s="66">
        <v>90.76923076923077</v>
      </c>
      <c r="C13" s="66">
        <v>9.230769230769232</v>
      </c>
      <c r="D13" s="66">
        <v>0</v>
      </c>
      <c r="E13" s="66">
        <v>79.59183673469387</v>
      </c>
      <c r="F13" s="66">
        <v>12.653061224489795</v>
      </c>
      <c r="G13" s="66">
        <v>7.755102040816326</v>
      </c>
      <c r="H13" s="66">
        <v>80</v>
      </c>
      <c r="I13" s="66">
        <v>17.894736842105264</v>
      </c>
      <c r="J13" s="66">
        <v>2.1052631578947367</v>
      </c>
      <c r="K13" s="66">
        <v>64</v>
      </c>
      <c r="L13" s="66">
        <v>22.666666666666664</v>
      </c>
      <c r="M13" s="66">
        <v>13.333333333333334</v>
      </c>
      <c r="N13" s="66">
        <v>87.95811518324608</v>
      </c>
      <c r="O13" s="66">
        <v>5.2356020942408374</v>
      </c>
      <c r="P13" s="66">
        <v>6.806282722513089</v>
      </c>
    </row>
    <row r="14" spans="1:16" ht="15" customHeight="1">
      <c r="A14" s="20" t="s">
        <v>471</v>
      </c>
      <c r="B14" s="66">
        <v>82.75862068965517</v>
      </c>
      <c r="C14" s="66">
        <v>12.068965517241379</v>
      </c>
      <c r="D14" s="66">
        <v>5.172413793103448</v>
      </c>
      <c r="E14" s="66">
        <v>70.93596059113301</v>
      </c>
      <c r="F14" s="66">
        <v>16.748768472906402</v>
      </c>
      <c r="G14" s="66">
        <v>12.31527093596059</v>
      </c>
      <c r="H14" s="66">
        <v>62.5</v>
      </c>
      <c r="I14" s="66">
        <v>26.25</v>
      </c>
      <c r="J14" s="66">
        <v>11.25</v>
      </c>
      <c r="K14" s="66">
        <v>59.09090909090909</v>
      </c>
      <c r="L14" s="66">
        <v>33.33333333333333</v>
      </c>
      <c r="M14" s="66">
        <v>7.575757575757576</v>
      </c>
      <c r="N14" s="66">
        <v>73.61963190184049</v>
      </c>
      <c r="O14" s="66">
        <v>16.56441717791411</v>
      </c>
      <c r="P14" s="66">
        <v>9.815950920245399</v>
      </c>
    </row>
    <row r="15" spans="1:16" ht="15" customHeight="1">
      <c r="A15" s="20" t="s">
        <v>529</v>
      </c>
      <c r="B15" s="66">
        <v>87.87878787878788</v>
      </c>
      <c r="C15" s="66">
        <v>7.575757575757576</v>
      </c>
      <c r="D15" s="66">
        <v>4.545454545454546</v>
      </c>
      <c r="E15" s="66">
        <v>84.71074380165288</v>
      </c>
      <c r="F15" s="66">
        <v>6.198347107438017</v>
      </c>
      <c r="G15" s="66">
        <v>9.090909090909092</v>
      </c>
      <c r="H15" s="66">
        <v>88.04347826086956</v>
      </c>
      <c r="I15" s="66">
        <v>7.608695652173914</v>
      </c>
      <c r="J15" s="66">
        <v>4.3478260869565215</v>
      </c>
      <c r="K15" s="66">
        <v>74.68354430379746</v>
      </c>
      <c r="L15" s="66">
        <v>12.658227848101266</v>
      </c>
      <c r="M15" s="66">
        <v>12.658227848101266</v>
      </c>
      <c r="N15" s="66">
        <v>91.2621359223301</v>
      </c>
      <c r="O15" s="66">
        <v>3.3980582524271843</v>
      </c>
      <c r="P15" s="66">
        <v>5.339805825242718</v>
      </c>
    </row>
    <row r="16" spans="1:16" ht="15" customHeight="1">
      <c r="A16" s="20" t="s">
        <v>472</v>
      </c>
      <c r="B16" s="66">
        <v>85.8974358974359</v>
      </c>
      <c r="C16" s="66">
        <v>7.6923076923076925</v>
      </c>
      <c r="D16" s="66">
        <v>6.41025641025641</v>
      </c>
      <c r="E16" s="66">
        <v>78.33935018050542</v>
      </c>
      <c r="F16" s="66">
        <v>10.830324909747292</v>
      </c>
      <c r="G16" s="66">
        <v>10.830324909747292</v>
      </c>
      <c r="H16" s="66">
        <v>89.38053097345133</v>
      </c>
      <c r="I16" s="66">
        <v>3.5398230088495577</v>
      </c>
      <c r="J16" s="66">
        <v>7.079646017699115</v>
      </c>
      <c r="K16" s="66">
        <v>78.125</v>
      </c>
      <c r="L16" s="66">
        <v>12.5</v>
      </c>
      <c r="M16" s="66">
        <v>9.375</v>
      </c>
      <c r="N16" s="66">
        <v>80.91286307053942</v>
      </c>
      <c r="O16" s="66">
        <v>7.883817427385892</v>
      </c>
      <c r="P16" s="66">
        <v>11.20331950207469</v>
      </c>
    </row>
    <row r="17" spans="1:16" ht="15" customHeight="1">
      <c r="A17" s="20" t="s">
        <v>473</v>
      </c>
      <c r="B17" s="66">
        <v>85.8974358974359</v>
      </c>
      <c r="C17" s="66">
        <v>7.6923076923076925</v>
      </c>
      <c r="D17" s="66">
        <v>6.41025641025641</v>
      </c>
      <c r="E17" s="66">
        <v>79.16666666666666</v>
      </c>
      <c r="F17" s="66">
        <v>14.583333333333334</v>
      </c>
      <c r="G17" s="66">
        <v>6.25</v>
      </c>
      <c r="H17" s="66">
        <v>89.74358974358975</v>
      </c>
      <c r="I17" s="66">
        <v>2.564102564102564</v>
      </c>
      <c r="J17" s="66">
        <v>7.6923076923076925</v>
      </c>
      <c r="K17" s="66">
        <v>74.19354838709677</v>
      </c>
      <c r="L17" s="66">
        <v>9.67741935483871</v>
      </c>
      <c r="M17" s="66">
        <v>16.129032258064516</v>
      </c>
      <c r="N17" s="66">
        <v>86.41975308641975</v>
      </c>
      <c r="O17" s="66">
        <v>4.938271604938271</v>
      </c>
      <c r="P17" s="66">
        <v>8.641975308641975</v>
      </c>
    </row>
    <row r="18" spans="1:16" ht="15" customHeight="1">
      <c r="A18" s="20" t="s">
        <v>530</v>
      </c>
      <c r="B18" s="66">
        <v>88.46153846153845</v>
      </c>
      <c r="C18" s="66">
        <v>11.538461538461538</v>
      </c>
      <c r="D18" s="66">
        <v>0</v>
      </c>
      <c r="E18" s="66">
        <v>71.33620689655173</v>
      </c>
      <c r="F18" s="66">
        <v>16.594827586206897</v>
      </c>
      <c r="G18" s="66">
        <v>12.068965517241379</v>
      </c>
      <c r="H18" s="66">
        <v>72.43243243243244</v>
      </c>
      <c r="I18" s="66">
        <v>14.594594594594595</v>
      </c>
      <c r="J18" s="66">
        <v>12.972972972972974</v>
      </c>
      <c r="K18" s="66">
        <v>57.24137931034483</v>
      </c>
      <c r="L18" s="66">
        <v>30.344827586206897</v>
      </c>
      <c r="M18" s="66">
        <v>12.413793103448276</v>
      </c>
      <c r="N18" s="66">
        <v>76.3586956521739</v>
      </c>
      <c r="O18" s="66">
        <v>13.858695652173914</v>
      </c>
      <c r="P18" s="66">
        <v>9.782608695652174</v>
      </c>
    </row>
    <row r="19" spans="1:16" ht="15" customHeight="1">
      <c r="A19" s="21" t="s">
        <v>474</v>
      </c>
      <c r="B19" s="372">
        <v>86.11111111111111</v>
      </c>
      <c r="C19" s="372">
        <v>10.185185185185185</v>
      </c>
      <c r="D19" s="372">
        <v>3.7037037037037033</v>
      </c>
      <c r="E19" s="68">
        <v>81.47208121827411</v>
      </c>
      <c r="F19" s="68">
        <v>12.18274111675127</v>
      </c>
      <c r="G19" s="68">
        <v>6.345177664974619</v>
      </c>
      <c r="H19" s="68">
        <v>78.91156462585033</v>
      </c>
      <c r="I19" s="68">
        <v>17.006802721088434</v>
      </c>
      <c r="J19" s="68">
        <v>4.081632653061225</v>
      </c>
      <c r="K19" s="68">
        <v>62.20472440944882</v>
      </c>
      <c r="L19" s="68">
        <v>28.346456692913385</v>
      </c>
      <c r="M19" s="68">
        <v>9.448818897637794</v>
      </c>
      <c r="N19" s="68">
        <v>79.93630573248409</v>
      </c>
      <c r="O19" s="68">
        <v>12.738853503184714</v>
      </c>
      <c r="P19" s="68">
        <v>7.32484076433121</v>
      </c>
    </row>
    <row r="20" spans="1:16" ht="15" customHeight="1">
      <c r="A20" s="20" t="s">
        <v>531</v>
      </c>
      <c r="B20" s="66">
        <v>90.2439024390244</v>
      </c>
      <c r="C20" s="66">
        <v>9.75609756097561</v>
      </c>
      <c r="D20" s="66">
        <v>0</v>
      </c>
      <c r="E20" s="66">
        <v>93.42105263157895</v>
      </c>
      <c r="F20" s="66">
        <v>3.9473684210526314</v>
      </c>
      <c r="G20" s="66">
        <v>2.631578947368421</v>
      </c>
      <c r="H20" s="66">
        <v>80.35714285714286</v>
      </c>
      <c r="I20" s="66">
        <v>16.071428571428573</v>
      </c>
      <c r="J20" s="66">
        <v>3.571428571428571</v>
      </c>
      <c r="K20" s="66">
        <v>86.53846153846155</v>
      </c>
      <c r="L20" s="66">
        <v>1.9230769230769231</v>
      </c>
      <c r="M20" s="66">
        <v>11.538461538461538</v>
      </c>
      <c r="N20" s="66">
        <v>91.91176470588235</v>
      </c>
      <c r="O20" s="66">
        <v>1.4705882352941175</v>
      </c>
      <c r="P20" s="66">
        <v>6.61764705882353</v>
      </c>
    </row>
    <row r="21" spans="1:16" ht="15" customHeight="1">
      <c r="A21" s="20" t="s">
        <v>475</v>
      </c>
      <c r="B21" s="66">
        <v>100</v>
      </c>
      <c r="C21" s="66">
        <v>0</v>
      </c>
      <c r="D21" s="66">
        <v>0</v>
      </c>
      <c r="E21" s="66">
        <v>78.94736842105263</v>
      </c>
      <c r="F21" s="66">
        <v>15.789473684210526</v>
      </c>
      <c r="G21" s="66">
        <v>5.263157894736842</v>
      </c>
      <c r="H21" s="66">
        <v>81.25</v>
      </c>
      <c r="I21" s="66">
        <v>12.5</v>
      </c>
      <c r="J21" s="66">
        <v>6.25</v>
      </c>
      <c r="K21" s="66">
        <v>78.57142857142857</v>
      </c>
      <c r="L21" s="66">
        <v>21.428571428571427</v>
      </c>
      <c r="M21" s="66">
        <v>0</v>
      </c>
      <c r="N21" s="66">
        <v>87.09677419354838</v>
      </c>
      <c r="O21" s="66">
        <v>6.451612903225806</v>
      </c>
      <c r="P21" s="66">
        <v>6.451612903225806</v>
      </c>
    </row>
    <row r="22" spans="1:16" ht="15" customHeight="1">
      <c r="A22" s="20" t="s">
        <v>532</v>
      </c>
      <c r="B22" s="66">
        <v>80.7017543859649</v>
      </c>
      <c r="C22" s="66">
        <v>12.280701754385964</v>
      </c>
      <c r="D22" s="66">
        <v>7.017543859649122</v>
      </c>
      <c r="E22" s="66">
        <v>73.0392156862745</v>
      </c>
      <c r="F22" s="66">
        <v>17.647058823529413</v>
      </c>
      <c r="G22" s="66">
        <v>9.313725490196079</v>
      </c>
      <c r="H22" s="66">
        <v>77.33333333333333</v>
      </c>
      <c r="I22" s="66">
        <v>18.666666666666668</v>
      </c>
      <c r="J22" s="66">
        <v>4</v>
      </c>
      <c r="K22" s="66">
        <v>37.704918032786885</v>
      </c>
      <c r="L22" s="66">
        <v>52.459016393442624</v>
      </c>
      <c r="M22" s="66">
        <v>9.836065573770492</v>
      </c>
      <c r="N22" s="66">
        <v>67.3469387755102</v>
      </c>
      <c r="O22" s="66">
        <v>24.489795918367346</v>
      </c>
      <c r="P22" s="66">
        <v>8.16326530612245</v>
      </c>
    </row>
    <row r="23" spans="1:16" ht="15" customHeight="1">
      <c r="A23" s="22" t="s">
        <v>533</v>
      </c>
      <c r="B23" s="73">
        <v>86.98979591836735</v>
      </c>
      <c r="C23" s="73">
        <v>9.693877551020408</v>
      </c>
      <c r="D23" s="73">
        <v>3.316326530612245</v>
      </c>
      <c r="E23" s="73">
        <v>77.36179146256123</v>
      </c>
      <c r="F23" s="73">
        <v>12.316305108467459</v>
      </c>
      <c r="G23" s="73">
        <v>10.321903428971309</v>
      </c>
      <c r="H23" s="73">
        <v>78.87197851387646</v>
      </c>
      <c r="I23" s="73">
        <v>13.428827215756492</v>
      </c>
      <c r="J23" s="73">
        <v>7.699194270367054</v>
      </c>
      <c r="K23" s="73">
        <v>65.6989247311828</v>
      </c>
      <c r="L23" s="73">
        <v>23.118279569892472</v>
      </c>
      <c r="M23" s="73">
        <v>11.182795698924732</v>
      </c>
      <c r="N23" s="73">
        <v>81.12157534246576</v>
      </c>
      <c r="O23" s="73">
        <v>10.488013698630137</v>
      </c>
      <c r="P23" s="73">
        <v>8.39041095890411</v>
      </c>
    </row>
    <row r="24" spans="1:16" ht="15" customHeight="1">
      <c r="A24" s="23" t="s">
        <v>478</v>
      </c>
      <c r="B24" s="361"/>
      <c r="C24" s="361"/>
      <c r="D24" s="361"/>
      <c r="E24" s="87"/>
      <c r="F24" s="87"/>
      <c r="G24" s="87"/>
      <c r="H24" s="87"/>
      <c r="I24" s="87"/>
      <c r="J24" s="87"/>
      <c r="K24" s="87"/>
      <c r="L24" s="87"/>
      <c r="M24" s="87"/>
      <c r="N24" s="87"/>
      <c r="O24" s="87"/>
      <c r="P24" s="87"/>
    </row>
    <row r="25" spans="1:16" ht="15" customHeight="1">
      <c r="A25" s="20" t="s">
        <v>534</v>
      </c>
      <c r="B25" s="66">
        <v>88.04347826086956</v>
      </c>
      <c r="C25" s="66">
        <v>9.239130434782608</v>
      </c>
      <c r="D25" s="66">
        <v>2.717391304347826</v>
      </c>
      <c r="E25" s="66">
        <v>87.16012084592145</v>
      </c>
      <c r="F25" s="66">
        <v>6.646525679758309</v>
      </c>
      <c r="G25" s="66">
        <v>6.193353474320242</v>
      </c>
      <c r="H25" s="66">
        <v>89.92248062015504</v>
      </c>
      <c r="I25" s="66">
        <v>6.2015503875969</v>
      </c>
      <c r="J25" s="66">
        <v>3.875968992248062</v>
      </c>
      <c r="K25" s="66">
        <v>81.14035087719299</v>
      </c>
      <c r="L25" s="66">
        <v>7.894736842105263</v>
      </c>
      <c r="M25" s="66">
        <v>10.964912280701753</v>
      </c>
      <c r="N25" s="66">
        <v>90.15544041450777</v>
      </c>
      <c r="O25" s="66">
        <v>3.454231433506045</v>
      </c>
      <c r="P25" s="66">
        <v>6.390328151986183</v>
      </c>
    </row>
    <row r="26" spans="1:16" ht="15" customHeight="1">
      <c r="A26" s="20" t="s">
        <v>535</v>
      </c>
      <c r="B26" s="66"/>
      <c r="C26" s="66"/>
      <c r="D26" s="66"/>
      <c r="E26" s="66"/>
      <c r="F26" s="66"/>
      <c r="G26" s="66"/>
      <c r="H26" s="66"/>
      <c r="I26" s="66"/>
      <c r="J26" s="66"/>
      <c r="K26" s="66"/>
      <c r="L26" s="66"/>
      <c r="M26" s="66"/>
      <c r="N26" s="66"/>
      <c r="O26" s="66"/>
      <c r="P26" s="66"/>
    </row>
    <row r="27" spans="1:16" ht="15" customHeight="1">
      <c r="A27" s="24" t="s">
        <v>479</v>
      </c>
      <c r="B27" s="66">
        <v>88.73239436619718</v>
      </c>
      <c r="C27" s="66">
        <v>5.633802816901409</v>
      </c>
      <c r="D27" s="66">
        <v>5.633802816901409</v>
      </c>
      <c r="E27" s="66">
        <v>73.4375</v>
      </c>
      <c r="F27" s="66">
        <v>11.71875</v>
      </c>
      <c r="G27" s="66">
        <v>14.84375</v>
      </c>
      <c r="H27" s="66">
        <v>76.69902912621359</v>
      </c>
      <c r="I27" s="66">
        <v>15.53398058252427</v>
      </c>
      <c r="J27" s="66">
        <v>7.766990291262135</v>
      </c>
      <c r="K27" s="66">
        <v>64.04494382022472</v>
      </c>
      <c r="L27" s="66">
        <v>25.842696629213485</v>
      </c>
      <c r="M27" s="66">
        <v>10.112359550561797</v>
      </c>
      <c r="N27" s="66">
        <v>79.62085308056872</v>
      </c>
      <c r="O27" s="66">
        <v>6.6350710900473935</v>
      </c>
      <c r="P27" s="66">
        <v>13.744075829383887</v>
      </c>
    </row>
    <row r="28" spans="1:16" ht="15" customHeight="1">
      <c r="A28" s="24" t="s">
        <v>480</v>
      </c>
      <c r="B28" s="66">
        <v>85.71428571428571</v>
      </c>
      <c r="C28" s="66">
        <v>10.38961038961039</v>
      </c>
      <c r="D28" s="66">
        <v>3.896103896103896</v>
      </c>
      <c r="E28" s="66">
        <v>81.97879858657244</v>
      </c>
      <c r="F28" s="66">
        <v>7.420494699646643</v>
      </c>
      <c r="G28" s="66">
        <v>10.60070671378092</v>
      </c>
      <c r="H28" s="66">
        <v>80.73394495412845</v>
      </c>
      <c r="I28" s="66">
        <v>4.587155963302752</v>
      </c>
      <c r="J28" s="66">
        <v>14.678899082568808</v>
      </c>
      <c r="K28" s="66">
        <v>66.66666666666666</v>
      </c>
      <c r="L28" s="66">
        <v>13.978494623655912</v>
      </c>
      <c r="M28" s="66">
        <v>19.35483870967742</v>
      </c>
      <c r="N28" s="66">
        <v>83.54430379746836</v>
      </c>
      <c r="O28" s="66">
        <v>8.016877637130802</v>
      </c>
      <c r="P28" s="66">
        <v>8.438818565400844</v>
      </c>
    </row>
    <row r="29" spans="1:16" ht="15" customHeight="1">
      <c r="A29" s="24" t="s">
        <v>481</v>
      </c>
      <c r="B29" s="66">
        <v>82.75862068965517</v>
      </c>
      <c r="C29" s="66">
        <v>10.344827586206897</v>
      </c>
      <c r="D29" s="66">
        <v>6.896551724137931</v>
      </c>
      <c r="E29" s="66">
        <v>83.12101910828027</v>
      </c>
      <c r="F29" s="66">
        <v>7.961783439490445</v>
      </c>
      <c r="G29" s="66">
        <v>8.9171974522293</v>
      </c>
      <c r="H29" s="66">
        <v>80</v>
      </c>
      <c r="I29" s="66">
        <v>11.2</v>
      </c>
      <c r="J29" s="66">
        <v>8.8</v>
      </c>
      <c r="K29" s="66">
        <v>69.90291262135922</v>
      </c>
      <c r="L29" s="66">
        <v>16.50485436893204</v>
      </c>
      <c r="M29" s="66">
        <v>13.592233009708737</v>
      </c>
      <c r="N29" s="66">
        <v>85.07462686567165</v>
      </c>
      <c r="O29" s="66">
        <v>6.343283582089552</v>
      </c>
      <c r="P29" s="66">
        <v>8.582089552238806</v>
      </c>
    </row>
    <row r="30" spans="1:16" ht="15" customHeight="1">
      <c r="A30" s="24" t="s">
        <v>482</v>
      </c>
      <c r="B30" s="66">
        <v>87.3972602739726</v>
      </c>
      <c r="C30" s="66">
        <v>10.41095890410959</v>
      </c>
      <c r="D30" s="66">
        <v>2.191780821917808</v>
      </c>
      <c r="E30" s="66">
        <v>70.96053611317944</v>
      </c>
      <c r="F30" s="66">
        <v>17.27475800446761</v>
      </c>
      <c r="G30" s="66">
        <v>11.76470588235294</v>
      </c>
      <c r="H30" s="66">
        <v>73.18007662835248</v>
      </c>
      <c r="I30" s="66">
        <v>18.96551724137931</v>
      </c>
      <c r="J30" s="66">
        <v>7.854406130268199</v>
      </c>
      <c r="K30" s="66">
        <v>56.35491606714629</v>
      </c>
      <c r="L30" s="66">
        <v>34.53237410071942</v>
      </c>
      <c r="M30" s="66">
        <v>9.112709832134293</v>
      </c>
      <c r="N30" s="66">
        <v>74.83189241114313</v>
      </c>
      <c r="O30" s="66">
        <v>16.810758885686838</v>
      </c>
      <c r="P30" s="66">
        <v>8.357348703170029</v>
      </c>
    </row>
    <row r="31" spans="1:16" ht="15" customHeight="1">
      <c r="A31" s="22" t="s">
        <v>533</v>
      </c>
      <c r="B31" s="70">
        <v>86.98979591836735</v>
      </c>
      <c r="C31" s="70">
        <v>9.693877551020408</v>
      </c>
      <c r="D31" s="70">
        <v>3.316326530612245</v>
      </c>
      <c r="E31" s="70">
        <v>77.36179146256123</v>
      </c>
      <c r="F31" s="70">
        <v>12.316305108467459</v>
      </c>
      <c r="G31" s="70">
        <v>10.321903428971309</v>
      </c>
      <c r="H31" s="70">
        <v>78.87197851387646</v>
      </c>
      <c r="I31" s="70">
        <v>13.428827215756492</v>
      </c>
      <c r="J31" s="70">
        <v>7.699194270367054</v>
      </c>
      <c r="K31" s="70">
        <v>65.6989247311828</v>
      </c>
      <c r="L31" s="70">
        <v>23.118279569892472</v>
      </c>
      <c r="M31" s="70">
        <v>11.182795698924732</v>
      </c>
      <c r="N31" s="70">
        <v>81.12157534246576</v>
      </c>
      <c r="O31" s="70">
        <v>10.488013698630137</v>
      </c>
      <c r="P31" s="70">
        <v>8.39041095890411</v>
      </c>
    </row>
    <row r="32" spans="1:16" ht="15" customHeight="1">
      <c r="A32" s="1" t="s">
        <v>483</v>
      </c>
      <c r="E32" s="1"/>
      <c r="F32" s="1"/>
      <c r="G32" s="8"/>
      <c r="H32" s="8"/>
      <c r="I32" s="8"/>
      <c r="J32" s="39"/>
      <c r="K32" s="39"/>
      <c r="L32" s="39"/>
      <c r="M32" s="1"/>
      <c r="N32" s="1"/>
      <c r="O32" s="1"/>
      <c r="P32" s="1"/>
    </row>
    <row r="33" ht="11.25">
      <c r="A33" s="1" t="s">
        <v>58</v>
      </c>
    </row>
    <row r="35" spans="2:16" ht="11.25">
      <c r="B35" s="16"/>
      <c r="C35" s="16"/>
      <c r="D35" s="16"/>
      <c r="E35" s="16"/>
      <c r="F35" s="16"/>
      <c r="G35" s="16"/>
      <c r="H35" s="16"/>
      <c r="I35" s="16"/>
      <c r="J35" s="16"/>
      <c r="K35" s="16"/>
      <c r="L35" s="16"/>
      <c r="M35" s="16"/>
      <c r="N35" s="16"/>
      <c r="O35" s="16"/>
      <c r="P35" s="16"/>
    </row>
    <row r="37" ht="11.25">
      <c r="F37" s="57"/>
    </row>
  </sheetData>
  <mergeCells count="8">
    <mergeCell ref="A3:I3"/>
    <mergeCell ref="A4:K4"/>
    <mergeCell ref="N6:P6"/>
    <mergeCell ref="B6:D6"/>
    <mergeCell ref="E6:G6"/>
    <mergeCell ref="H6:J6"/>
    <mergeCell ref="K6:M6"/>
    <mergeCell ref="O4:P4"/>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5.xml><?xml version="1.0" encoding="utf-8"?>
<worksheet xmlns="http://schemas.openxmlformats.org/spreadsheetml/2006/main" xmlns:r="http://schemas.openxmlformats.org/officeDocument/2006/relationships">
  <sheetPr codeName="Hoja5"/>
  <dimension ref="A1:O39"/>
  <sheetViews>
    <sheetView showGridLines="0" zoomScaleSheetLayoutView="100" workbookViewId="0" topLeftCell="A1">
      <selection activeCell="A1" sqref="A1"/>
    </sheetView>
  </sheetViews>
  <sheetFormatPr defaultColWidth="11.421875" defaultRowHeight="12.75"/>
  <cols>
    <col min="1" max="1" width="60.7109375" style="1" customWidth="1"/>
    <col min="2" max="13" width="7.7109375" style="1" customWidth="1"/>
    <col min="14" max="16384" width="11.421875" style="1" customWidth="1"/>
  </cols>
  <sheetData>
    <row r="1" spans="4:13" ht="22.5" customHeight="1">
      <c r="D1" s="9"/>
      <c r="E1" s="9"/>
      <c r="F1" s="9"/>
      <c r="G1" s="8"/>
      <c r="H1" s="8"/>
      <c r="I1" s="8"/>
      <c r="J1" s="8"/>
      <c r="K1" s="8"/>
      <c r="L1" s="8"/>
      <c r="M1" s="8"/>
    </row>
    <row r="2" spans="1:9" s="17" customFormat="1" ht="13.5">
      <c r="A2" s="505"/>
      <c r="B2" s="505"/>
      <c r="C2" s="505"/>
      <c r="D2" s="505"/>
      <c r="E2" s="505"/>
      <c r="F2" s="505"/>
      <c r="G2" s="505"/>
      <c r="H2" s="505"/>
      <c r="I2" s="505"/>
    </row>
    <row r="3" spans="1:13" s="17" customFormat="1" ht="23.25" customHeight="1">
      <c r="A3" s="506" t="s">
        <v>115</v>
      </c>
      <c r="B3" s="506"/>
      <c r="C3" s="506"/>
      <c r="D3" s="506"/>
      <c r="E3" s="506"/>
      <c r="F3" s="506"/>
      <c r="G3" s="506"/>
      <c r="H3" s="506"/>
      <c r="I3" s="507"/>
      <c r="J3" s="186"/>
      <c r="K3" s="186"/>
      <c r="L3" s="186"/>
      <c r="M3" s="26" t="s">
        <v>116</v>
      </c>
    </row>
    <row r="4" s="17" customFormat="1" ht="11.25" customHeight="1"/>
    <row r="5" spans="1:13" s="36" customFormat="1" ht="22.5" customHeight="1">
      <c r="A5" s="485" t="s">
        <v>524</v>
      </c>
      <c r="B5" s="484" t="s">
        <v>117</v>
      </c>
      <c r="C5" s="484"/>
      <c r="D5" s="484"/>
      <c r="E5" s="503" t="s">
        <v>118</v>
      </c>
      <c r="F5" s="503"/>
      <c r="G5" s="503"/>
      <c r="H5" s="503"/>
      <c r="I5" s="503"/>
      <c r="J5" s="503"/>
      <c r="K5" s="503"/>
      <c r="L5" s="503"/>
      <c r="M5" s="503"/>
    </row>
    <row r="6" spans="1:13" ht="69.75" customHeight="1">
      <c r="A6" s="485"/>
      <c r="B6" s="504"/>
      <c r="C6" s="504"/>
      <c r="D6" s="504"/>
      <c r="E6" s="503" t="s">
        <v>112</v>
      </c>
      <c r="F6" s="503"/>
      <c r="G6" s="503"/>
      <c r="H6" s="503" t="s">
        <v>113</v>
      </c>
      <c r="I6" s="503"/>
      <c r="J6" s="503"/>
      <c r="K6" s="503" t="s">
        <v>114</v>
      </c>
      <c r="L6" s="503"/>
      <c r="M6" s="503"/>
    </row>
    <row r="7" spans="1:13" ht="13.5" customHeight="1">
      <c r="A7" s="28"/>
      <c r="B7" s="18">
        <v>2010</v>
      </c>
      <c r="C7" s="18">
        <v>2009</v>
      </c>
      <c r="D7" s="18">
        <v>2008</v>
      </c>
      <c r="E7" s="18">
        <v>2010</v>
      </c>
      <c r="F7" s="18">
        <v>2009</v>
      </c>
      <c r="G7" s="18">
        <v>2008</v>
      </c>
      <c r="H7" s="18">
        <v>2010</v>
      </c>
      <c r="I7" s="18">
        <v>2009</v>
      </c>
      <c r="J7" s="18">
        <v>2008</v>
      </c>
      <c r="K7" s="18">
        <v>2010</v>
      </c>
      <c r="L7" s="18">
        <v>2009</v>
      </c>
      <c r="M7" s="18">
        <v>2008</v>
      </c>
    </row>
    <row r="8" spans="1:14" ht="19.5" customHeight="1">
      <c r="A8" s="19" t="s">
        <v>468</v>
      </c>
      <c r="B8" s="73">
        <v>32.7</v>
      </c>
      <c r="C8" s="73">
        <v>33.3</v>
      </c>
      <c r="D8" s="73">
        <v>34.36</v>
      </c>
      <c r="E8" s="102">
        <v>5.2</v>
      </c>
      <c r="F8" s="102">
        <v>4.398214120312977</v>
      </c>
      <c r="G8" s="102">
        <v>4.9612765641084335</v>
      </c>
      <c r="H8" s="102">
        <v>20.7</v>
      </c>
      <c r="I8" s="102">
        <v>21.70584115887574</v>
      </c>
      <c r="J8" s="102">
        <v>24.107049695562473</v>
      </c>
      <c r="K8" s="102">
        <v>6.8</v>
      </c>
      <c r="L8" s="102">
        <v>7.195944720811278</v>
      </c>
      <c r="M8" s="102">
        <v>5.291673740329089</v>
      </c>
      <c r="N8" s="184"/>
    </row>
    <row r="9" spans="1:14" ht="15" customHeight="1">
      <c r="A9" s="20" t="s">
        <v>469</v>
      </c>
      <c r="B9" s="66">
        <v>44.199285714285715</v>
      </c>
      <c r="C9" s="66">
        <v>44.6064</v>
      </c>
      <c r="D9" s="66">
        <v>47.50226666666667</v>
      </c>
      <c r="E9" s="103">
        <v>2.6</v>
      </c>
      <c r="F9" s="103">
        <v>0</v>
      </c>
      <c r="G9" s="103">
        <v>0.46720000000000006</v>
      </c>
      <c r="H9" s="103">
        <v>25.1</v>
      </c>
      <c r="I9" s="103">
        <v>28.87026666666667</v>
      </c>
      <c r="J9" s="103">
        <v>35.319066666666664</v>
      </c>
      <c r="K9" s="103">
        <v>16.5</v>
      </c>
      <c r="L9" s="103">
        <v>15.736133333333333</v>
      </c>
      <c r="M9" s="103">
        <v>11.716000000000003</v>
      </c>
      <c r="N9" s="184"/>
    </row>
    <row r="10" spans="1:14" ht="15" customHeight="1">
      <c r="A10" s="20" t="s">
        <v>526</v>
      </c>
      <c r="B10" s="66">
        <v>32.394785714285725</v>
      </c>
      <c r="C10" s="66">
        <v>32.058937500000006</v>
      </c>
      <c r="D10" s="66">
        <v>32.5604</v>
      </c>
      <c r="E10" s="103">
        <v>3.1</v>
      </c>
      <c r="F10" s="103">
        <v>3.0848750000000007</v>
      </c>
      <c r="G10" s="103">
        <v>3.1813529411764705</v>
      </c>
      <c r="H10" s="103">
        <v>27</v>
      </c>
      <c r="I10" s="103">
        <v>27.021187500000007</v>
      </c>
      <c r="J10" s="103">
        <v>27.300341176470585</v>
      </c>
      <c r="K10" s="103">
        <v>2.3</v>
      </c>
      <c r="L10" s="103">
        <v>1.9528750000000001</v>
      </c>
      <c r="M10" s="103">
        <v>2.078705882352941</v>
      </c>
      <c r="N10" s="184"/>
    </row>
    <row r="11" spans="1:14" ht="15" customHeight="1">
      <c r="A11" s="20" t="s">
        <v>527</v>
      </c>
      <c r="B11" s="66">
        <v>21.873769230769238</v>
      </c>
      <c r="C11" s="66">
        <v>22.678166666666666</v>
      </c>
      <c r="D11" s="66">
        <v>29.959545454545456</v>
      </c>
      <c r="E11" s="103">
        <v>3.7</v>
      </c>
      <c r="F11" s="103">
        <v>4.031666666666667</v>
      </c>
      <c r="G11" s="103">
        <v>3.4598181818181826</v>
      </c>
      <c r="H11" s="103">
        <v>16.8</v>
      </c>
      <c r="I11" s="103">
        <v>17.169</v>
      </c>
      <c r="J11" s="103">
        <v>24.904818181818182</v>
      </c>
      <c r="K11" s="103">
        <v>1.4</v>
      </c>
      <c r="L11" s="103">
        <v>1.4775</v>
      </c>
      <c r="M11" s="103">
        <v>1.5949090909090908</v>
      </c>
      <c r="N11" s="184"/>
    </row>
    <row r="12" spans="1:14" ht="15" customHeight="1">
      <c r="A12" s="20" t="s">
        <v>470</v>
      </c>
      <c r="B12" s="66">
        <v>18.365555555555556</v>
      </c>
      <c r="C12" s="66">
        <v>19.535555555555554</v>
      </c>
      <c r="D12" s="66">
        <v>21.095</v>
      </c>
      <c r="E12" s="103">
        <v>3.6</v>
      </c>
      <c r="F12" s="103">
        <v>3.8257777777777764</v>
      </c>
      <c r="G12" s="103">
        <v>3.562888888888889</v>
      </c>
      <c r="H12" s="103">
        <v>14.5</v>
      </c>
      <c r="I12" s="103">
        <v>15.169888888888886</v>
      </c>
      <c r="J12" s="103">
        <v>15.889222222222225</v>
      </c>
      <c r="K12" s="103">
        <v>0.3</v>
      </c>
      <c r="L12" s="103">
        <v>0.5398888888888886</v>
      </c>
      <c r="M12" s="103">
        <v>1.642888888888889</v>
      </c>
      <c r="N12" s="184"/>
    </row>
    <row r="13" spans="1:14" ht="15" customHeight="1">
      <c r="A13" s="20" t="s">
        <v>528</v>
      </c>
      <c r="B13" s="66">
        <v>28.58984615384615</v>
      </c>
      <c r="C13" s="66">
        <v>30.096692307692308</v>
      </c>
      <c r="D13" s="66">
        <v>30.764600000000005</v>
      </c>
      <c r="E13" s="103">
        <v>7.9</v>
      </c>
      <c r="F13" s="103">
        <v>8.31423076923077</v>
      </c>
      <c r="G13" s="103">
        <v>8.978466666666668</v>
      </c>
      <c r="H13" s="103">
        <v>11.8</v>
      </c>
      <c r="I13" s="103">
        <v>12.231923076923078</v>
      </c>
      <c r="J13" s="103">
        <v>14.71226666666667</v>
      </c>
      <c r="K13" s="103">
        <v>8.9</v>
      </c>
      <c r="L13" s="103">
        <v>9.55053846153846</v>
      </c>
      <c r="M13" s="103">
        <v>7.073866666666669</v>
      </c>
      <c r="N13" s="184"/>
    </row>
    <row r="14" spans="1:14" ht="15" customHeight="1">
      <c r="A14" s="20" t="s">
        <v>471</v>
      </c>
      <c r="B14" s="66">
        <v>29.70836363636364</v>
      </c>
      <c r="C14" s="66">
        <v>32.38400000000001</v>
      </c>
      <c r="D14" s="66">
        <v>27.191615384615382</v>
      </c>
      <c r="E14" s="103">
        <v>2.1</v>
      </c>
      <c r="F14" s="103">
        <v>4.636454545454546</v>
      </c>
      <c r="G14" s="103">
        <v>1.3376923076923077</v>
      </c>
      <c r="H14" s="103">
        <v>16.2</v>
      </c>
      <c r="I14" s="103">
        <v>16.97354545454546</v>
      </c>
      <c r="J14" s="103">
        <v>16.67276923076923</v>
      </c>
      <c r="K14" s="103">
        <v>11.4</v>
      </c>
      <c r="L14" s="103">
        <v>10.774000000000004</v>
      </c>
      <c r="M14" s="103">
        <v>9.181153846153844</v>
      </c>
      <c r="N14" s="184"/>
    </row>
    <row r="15" spans="1:14" ht="15" customHeight="1">
      <c r="A15" s="20" t="s">
        <v>529</v>
      </c>
      <c r="B15" s="66">
        <v>18.166153846153847</v>
      </c>
      <c r="C15" s="66">
        <v>22.695846153846155</v>
      </c>
      <c r="D15" s="66">
        <v>24.539692307692306</v>
      </c>
      <c r="E15" s="103">
        <v>6</v>
      </c>
      <c r="F15" s="103">
        <v>9.387461538461539</v>
      </c>
      <c r="G15" s="103">
        <v>7.41353846153846</v>
      </c>
      <c r="H15" s="103">
        <v>9.2</v>
      </c>
      <c r="I15" s="103">
        <v>9.603461538461536</v>
      </c>
      <c r="J15" s="103">
        <v>11.014846153846154</v>
      </c>
      <c r="K15" s="103">
        <v>3</v>
      </c>
      <c r="L15" s="103">
        <v>3.7049230769230768</v>
      </c>
      <c r="M15" s="103">
        <v>6.111307692307692</v>
      </c>
      <c r="N15" s="184"/>
    </row>
    <row r="16" spans="1:14" ht="15" customHeight="1">
      <c r="A16" s="20" t="s">
        <v>472</v>
      </c>
      <c r="B16" s="66">
        <v>39.37226666666666</v>
      </c>
      <c r="C16" s="66">
        <v>38.14021428571429</v>
      </c>
      <c r="D16" s="66">
        <v>38.81357142857143</v>
      </c>
      <c r="E16" s="103">
        <v>0.8</v>
      </c>
      <c r="F16" s="103">
        <v>0.7296428571428571</v>
      </c>
      <c r="G16" s="103">
        <v>0</v>
      </c>
      <c r="H16" s="103">
        <v>28.2</v>
      </c>
      <c r="I16" s="103">
        <v>29.39685714285715</v>
      </c>
      <c r="J16" s="103">
        <v>32.5</v>
      </c>
      <c r="K16" s="103">
        <v>10.4</v>
      </c>
      <c r="L16" s="103">
        <v>8.013714285714286</v>
      </c>
      <c r="M16" s="103">
        <v>6.313571428571429</v>
      </c>
      <c r="N16" s="184"/>
    </row>
    <row r="17" spans="1:14" ht="15" customHeight="1">
      <c r="A17" s="20" t="s">
        <v>473</v>
      </c>
      <c r="B17" s="66">
        <v>51.4314</v>
      </c>
      <c r="C17" s="66">
        <v>51.855</v>
      </c>
      <c r="D17" s="66">
        <v>58.189571428571426</v>
      </c>
      <c r="E17" s="103">
        <v>0</v>
      </c>
      <c r="F17" s="103">
        <v>0</v>
      </c>
      <c r="G17" s="103">
        <v>0</v>
      </c>
      <c r="H17" s="103">
        <v>39.8</v>
      </c>
      <c r="I17" s="103">
        <v>41.035</v>
      </c>
      <c r="J17" s="103">
        <v>50.20142857142857</v>
      </c>
      <c r="K17" s="103">
        <v>11.6</v>
      </c>
      <c r="L17" s="103">
        <v>10.82</v>
      </c>
      <c r="M17" s="103">
        <v>7.988142857142856</v>
      </c>
      <c r="N17" s="184"/>
    </row>
    <row r="18" spans="1:14" ht="15" customHeight="1">
      <c r="A18" s="20" t="s">
        <v>530</v>
      </c>
      <c r="B18" s="66">
        <v>40.57896</v>
      </c>
      <c r="C18" s="66">
        <v>38.39673076923077</v>
      </c>
      <c r="D18" s="66">
        <v>36.10385185185185</v>
      </c>
      <c r="E18" s="103">
        <v>12.6</v>
      </c>
      <c r="F18" s="103">
        <v>13.129192307692309</v>
      </c>
      <c r="G18" s="103">
        <v>11.84859259259259</v>
      </c>
      <c r="H18" s="103">
        <v>23.4</v>
      </c>
      <c r="I18" s="103">
        <v>23.31326923076923</v>
      </c>
      <c r="J18" s="103">
        <v>22.272555555555556</v>
      </c>
      <c r="K18" s="103">
        <v>4.6</v>
      </c>
      <c r="L18" s="103">
        <v>1.9542692307692304</v>
      </c>
      <c r="M18" s="103">
        <v>1.9827037037037034</v>
      </c>
      <c r="N18" s="184"/>
    </row>
    <row r="19" spans="1:14" ht="19.5" customHeight="1">
      <c r="A19" s="21" t="s">
        <v>474</v>
      </c>
      <c r="B19" s="73">
        <v>38</v>
      </c>
      <c r="C19" s="73">
        <v>39.1</v>
      </c>
      <c r="D19" s="68">
        <v>40.9</v>
      </c>
      <c r="E19" s="105">
        <v>0.4</v>
      </c>
      <c r="F19" s="105">
        <v>1.1987505673420464</v>
      </c>
      <c r="G19" s="105">
        <v>1.8246856809007859</v>
      </c>
      <c r="H19" s="105">
        <v>34.7</v>
      </c>
      <c r="I19" s="105">
        <v>36.055435660502525</v>
      </c>
      <c r="J19" s="105">
        <v>37.19705980454642</v>
      </c>
      <c r="K19" s="105">
        <v>2.9</v>
      </c>
      <c r="L19" s="105">
        <v>1.8458137721554342</v>
      </c>
      <c r="M19" s="105">
        <v>1.8782545145527936</v>
      </c>
      <c r="N19" s="184"/>
    </row>
    <row r="20" spans="1:14" ht="15" customHeight="1">
      <c r="A20" s="20" t="s">
        <v>531</v>
      </c>
      <c r="B20" s="66">
        <v>27.920125</v>
      </c>
      <c r="C20" s="66">
        <v>27.320444444444448</v>
      </c>
      <c r="D20" s="66">
        <v>34.1632</v>
      </c>
      <c r="E20" s="103">
        <v>0.6</v>
      </c>
      <c r="F20" s="103">
        <v>1.7162222222222228</v>
      </c>
      <c r="G20" s="103">
        <v>1.4786000000000001</v>
      </c>
      <c r="H20" s="103">
        <v>21.5</v>
      </c>
      <c r="I20" s="103">
        <v>22.439000000000004</v>
      </c>
      <c r="J20" s="103">
        <v>29.569100000000006</v>
      </c>
      <c r="K20" s="103">
        <v>5.8</v>
      </c>
      <c r="L20" s="103">
        <v>3.165222222222223</v>
      </c>
      <c r="M20" s="103">
        <v>3.1155000000000004</v>
      </c>
      <c r="N20" s="184"/>
    </row>
    <row r="21" spans="1:14" ht="15" customHeight="1">
      <c r="A21" s="20" t="s">
        <v>475</v>
      </c>
      <c r="B21" s="66">
        <v>68.0515</v>
      </c>
      <c r="C21" s="66">
        <v>70.446</v>
      </c>
      <c r="D21" s="66">
        <v>70.3485</v>
      </c>
      <c r="E21" s="66">
        <v>0</v>
      </c>
      <c r="F21" s="66">
        <v>0</v>
      </c>
      <c r="G21" s="66">
        <v>0</v>
      </c>
      <c r="H21" s="66">
        <v>68.1</v>
      </c>
      <c r="I21" s="66">
        <v>70.446</v>
      </c>
      <c r="J21" s="66">
        <v>70.3485</v>
      </c>
      <c r="K21" s="66">
        <v>0</v>
      </c>
      <c r="L21" s="66">
        <v>0</v>
      </c>
      <c r="M21" s="66">
        <v>0</v>
      </c>
      <c r="N21" s="184"/>
    </row>
    <row r="22" spans="1:14" ht="15" customHeight="1">
      <c r="A22" s="20" t="s">
        <v>532</v>
      </c>
      <c r="B22" s="66">
        <v>39.77172727272728</v>
      </c>
      <c r="C22" s="66">
        <v>42.954</v>
      </c>
      <c r="D22" s="66">
        <v>41.73372727272727</v>
      </c>
      <c r="E22" s="103">
        <v>0.3</v>
      </c>
      <c r="F22" s="103">
        <v>0.9907272727272726</v>
      </c>
      <c r="G22" s="103">
        <v>2.4739090909090904</v>
      </c>
      <c r="H22" s="103">
        <v>38.3</v>
      </c>
      <c r="I22" s="103">
        <v>40.86536363636363</v>
      </c>
      <c r="J22" s="103">
        <v>38.161909090909084</v>
      </c>
      <c r="K22" s="103">
        <v>1.2</v>
      </c>
      <c r="L22" s="103">
        <v>1.0979090909090907</v>
      </c>
      <c r="M22" s="103">
        <v>1.0979090909090907</v>
      </c>
      <c r="N22" s="184"/>
    </row>
    <row r="23" spans="1:14" ht="19.5" customHeight="1">
      <c r="A23" s="22" t="s">
        <v>533</v>
      </c>
      <c r="B23" s="78">
        <v>33.4</v>
      </c>
      <c r="C23" s="78">
        <v>34.1</v>
      </c>
      <c r="D23" s="70">
        <v>35.28273048780488</v>
      </c>
      <c r="E23" s="70">
        <v>4.6</v>
      </c>
      <c r="F23" s="70">
        <v>5.068295397613569</v>
      </c>
      <c r="G23" s="70">
        <v>4.521762195121951</v>
      </c>
      <c r="H23" s="70">
        <v>22.6</v>
      </c>
      <c r="I23" s="70">
        <v>23.661263054991533</v>
      </c>
      <c r="J23" s="70">
        <v>25.947614634146348</v>
      </c>
      <c r="K23" s="70">
        <v>6.2</v>
      </c>
      <c r="L23" s="70">
        <v>5.3704415473949</v>
      </c>
      <c r="M23" s="70">
        <v>4.813353658536586</v>
      </c>
      <c r="N23" s="184"/>
    </row>
    <row r="24" spans="1:14" ht="19.5" customHeight="1">
      <c r="A24" s="23" t="s">
        <v>478</v>
      </c>
      <c r="B24" s="5"/>
      <c r="C24" s="5"/>
      <c r="D24" s="23"/>
      <c r="G24" s="102"/>
      <c r="H24" s="102"/>
      <c r="J24" s="102"/>
      <c r="M24" s="102"/>
      <c r="N24" s="184"/>
    </row>
    <row r="25" spans="1:14" ht="15" customHeight="1">
      <c r="A25" s="20" t="s">
        <v>534</v>
      </c>
      <c r="B25" s="66">
        <v>38.96131428571429</v>
      </c>
      <c r="C25" s="66">
        <v>37.957470588235296</v>
      </c>
      <c r="D25" s="66">
        <v>41.57962857142855</v>
      </c>
      <c r="E25" s="103">
        <v>1</v>
      </c>
      <c r="F25" s="103">
        <v>1.1293529411764707</v>
      </c>
      <c r="G25" s="103">
        <v>1.0501714285714274</v>
      </c>
      <c r="H25" s="103">
        <v>28.5</v>
      </c>
      <c r="I25" s="103">
        <v>28.61726470588236</v>
      </c>
      <c r="J25" s="103">
        <v>32.23339999999998</v>
      </c>
      <c r="K25" s="103">
        <v>9.5</v>
      </c>
      <c r="L25" s="103">
        <v>8.210852941176471</v>
      </c>
      <c r="M25" s="103">
        <v>8.296057142857135</v>
      </c>
      <c r="N25" s="184"/>
    </row>
    <row r="26" spans="1:14" ht="15" customHeight="1">
      <c r="A26" s="20" t="s">
        <v>535</v>
      </c>
      <c r="B26" s="66"/>
      <c r="C26" s="5"/>
      <c r="D26" s="66"/>
      <c r="E26" s="41"/>
      <c r="F26" s="41"/>
      <c r="G26" s="41"/>
      <c r="H26" s="41"/>
      <c r="I26" s="41"/>
      <c r="J26" s="41"/>
      <c r="K26" s="41"/>
      <c r="L26" s="41"/>
      <c r="M26" s="41"/>
      <c r="N26" s="184"/>
    </row>
    <row r="27" spans="1:14" ht="15" customHeight="1">
      <c r="A27" s="24" t="s">
        <v>479</v>
      </c>
      <c r="B27" s="66">
        <v>41.56928571428572</v>
      </c>
      <c r="C27" s="66">
        <v>43.97985714285714</v>
      </c>
      <c r="D27" s="66">
        <v>40.86346666666667</v>
      </c>
      <c r="E27" s="103">
        <v>0.4</v>
      </c>
      <c r="F27" s="103">
        <v>0</v>
      </c>
      <c r="G27" s="103">
        <v>0</v>
      </c>
      <c r="H27" s="103">
        <v>22.5</v>
      </c>
      <c r="I27" s="103">
        <v>33.45442857142857</v>
      </c>
      <c r="J27" s="103">
        <v>34.1856</v>
      </c>
      <c r="K27" s="103">
        <v>18.7</v>
      </c>
      <c r="L27" s="103">
        <v>10.525428571428572</v>
      </c>
      <c r="M27" s="103">
        <v>6.6778666666666675</v>
      </c>
      <c r="N27" s="184"/>
    </row>
    <row r="28" spans="1:14" ht="15" customHeight="1">
      <c r="A28" s="24" t="s">
        <v>480</v>
      </c>
      <c r="B28" s="66">
        <v>24.351133333333337</v>
      </c>
      <c r="C28" s="66">
        <v>24.523647058823528</v>
      </c>
      <c r="D28" s="66">
        <v>33.91121428571429</v>
      </c>
      <c r="E28" s="66">
        <v>4.5</v>
      </c>
      <c r="F28" s="66">
        <v>6.3309999999999995</v>
      </c>
      <c r="G28" s="66">
        <v>2.5497857142857145</v>
      </c>
      <c r="H28" s="66">
        <v>14.8</v>
      </c>
      <c r="I28" s="66">
        <v>13.61729411764706</v>
      </c>
      <c r="J28" s="66">
        <v>29.243714285714287</v>
      </c>
      <c r="K28" s="66">
        <v>5.1</v>
      </c>
      <c r="L28" s="66">
        <v>4.575352941176471</v>
      </c>
      <c r="M28" s="66">
        <v>2.1177142857142854</v>
      </c>
      <c r="N28" s="184"/>
    </row>
    <row r="29" spans="1:14" ht="15" customHeight="1">
      <c r="A29" s="24" t="s">
        <v>481</v>
      </c>
      <c r="B29" s="66">
        <v>43.13594117647059</v>
      </c>
      <c r="C29" s="66">
        <v>35.42820833333334</v>
      </c>
      <c r="D29" s="66">
        <v>40.12951851851852</v>
      </c>
      <c r="E29" s="103">
        <v>8.6</v>
      </c>
      <c r="F29" s="103">
        <v>8.902541666666664</v>
      </c>
      <c r="G29" s="103">
        <v>7.658037037037038</v>
      </c>
      <c r="H29" s="103">
        <v>33.4</v>
      </c>
      <c r="I29" s="103">
        <v>25.35866666666667</v>
      </c>
      <c r="J29" s="103">
        <v>27.888555555555556</v>
      </c>
      <c r="K29" s="103">
        <v>1.1</v>
      </c>
      <c r="L29" s="103">
        <v>1.1669999999999998</v>
      </c>
      <c r="M29" s="103">
        <v>4.5829259259259265</v>
      </c>
      <c r="N29" s="184"/>
    </row>
    <row r="30" spans="1:14" ht="15" customHeight="1">
      <c r="A30" s="24" t="s">
        <v>482</v>
      </c>
      <c r="B30" s="66">
        <v>28.771666666666665</v>
      </c>
      <c r="C30" s="66">
        <v>32.088</v>
      </c>
      <c r="D30" s="66">
        <v>29.587326027397275</v>
      </c>
      <c r="E30" s="103">
        <v>6.2</v>
      </c>
      <c r="F30" s="103">
        <v>6.440671641791046</v>
      </c>
      <c r="G30" s="103">
        <v>6.333547945205482</v>
      </c>
      <c r="H30" s="103">
        <v>18.9</v>
      </c>
      <c r="I30" s="103">
        <v>21.079194029850743</v>
      </c>
      <c r="J30" s="103">
        <v>19.891134246575355</v>
      </c>
      <c r="K30" s="103">
        <v>3.7</v>
      </c>
      <c r="L30" s="103">
        <v>4.56813432835821</v>
      </c>
      <c r="M30" s="103">
        <v>3.3626438356164416</v>
      </c>
      <c r="N30" s="184"/>
    </row>
    <row r="31" spans="1:15" ht="19.5" customHeight="1">
      <c r="A31" s="22" t="s">
        <v>533</v>
      </c>
      <c r="B31" s="78">
        <f>+B23</f>
        <v>33.4</v>
      </c>
      <c r="C31" s="78">
        <f>+C23</f>
        <v>34.1</v>
      </c>
      <c r="D31" s="70">
        <v>35.28273048780487</v>
      </c>
      <c r="E31" s="106">
        <v>4.6</v>
      </c>
      <c r="F31" s="106">
        <v>5.068295397613568</v>
      </c>
      <c r="G31" s="106">
        <v>4.5</v>
      </c>
      <c r="H31" s="106">
        <v>22.6</v>
      </c>
      <c r="I31" s="106">
        <v>23.66126305499153</v>
      </c>
      <c r="J31" s="106">
        <v>25.947614634146337</v>
      </c>
      <c r="K31" s="106">
        <v>6.2</v>
      </c>
      <c r="L31" s="106">
        <v>5.3704415473949005</v>
      </c>
      <c r="M31" s="106">
        <v>4.813353658536585</v>
      </c>
      <c r="N31" s="184"/>
      <c r="O31" s="184"/>
    </row>
    <row r="32" spans="1:13" ht="12.75">
      <c r="A32" s="481" t="s">
        <v>476</v>
      </c>
      <c r="B32" s="482"/>
      <c r="C32" s="482"/>
      <c r="D32" s="482"/>
      <c r="E32" s="482"/>
      <c r="F32" s="482"/>
      <c r="G32" s="482"/>
      <c r="H32" s="482"/>
      <c r="I32" s="482"/>
      <c r="M32" s="51"/>
    </row>
    <row r="33" spans="1:9" ht="12.75">
      <c r="A33" s="477" t="s">
        <v>58</v>
      </c>
      <c r="B33" s="478"/>
      <c r="C33" s="478"/>
      <c r="D33" s="478"/>
      <c r="E33" s="478"/>
      <c r="F33" s="478"/>
      <c r="G33" s="478"/>
      <c r="H33" s="478"/>
      <c r="I33" s="478"/>
    </row>
    <row r="35" spans="2:13" ht="11.25">
      <c r="B35" s="16"/>
      <c r="C35" s="16"/>
      <c r="D35" s="16"/>
      <c r="F35" s="16"/>
      <c r="G35" s="16"/>
      <c r="H35" s="16"/>
      <c r="I35" s="16"/>
      <c r="J35" s="16"/>
      <c r="K35" s="16"/>
      <c r="L35" s="16"/>
      <c r="M35" s="16"/>
    </row>
    <row r="39" spans="2:13" ht="11.25">
      <c r="B39" s="16"/>
      <c r="C39" s="16"/>
      <c r="D39" s="16"/>
      <c r="E39" s="16"/>
      <c r="F39" s="16"/>
      <c r="G39" s="16"/>
      <c r="H39" s="16"/>
      <c r="I39" s="16"/>
      <c r="J39" s="16"/>
      <c r="K39" s="16"/>
      <c r="L39" s="16"/>
      <c r="M39" s="16"/>
    </row>
  </sheetData>
  <mergeCells count="10">
    <mergeCell ref="A33:I33"/>
    <mergeCell ref="A2:I2"/>
    <mergeCell ref="A3:I3"/>
    <mergeCell ref="A32:I32"/>
    <mergeCell ref="B5:D6"/>
    <mergeCell ref="A5:A6"/>
    <mergeCell ref="E5:M5"/>
    <mergeCell ref="E6:G6"/>
    <mergeCell ref="H6:J6"/>
    <mergeCell ref="K6:M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6.xml><?xml version="1.0" encoding="utf-8"?>
<worksheet xmlns="http://schemas.openxmlformats.org/spreadsheetml/2006/main" xmlns:r="http://schemas.openxmlformats.org/officeDocument/2006/relationships">
  <sheetPr codeName="Hoja6">
    <pageSetUpPr fitToPage="1"/>
  </sheetPr>
  <dimension ref="A2:IV37"/>
  <sheetViews>
    <sheetView showGridLines="0" zoomScaleSheetLayoutView="100" workbookViewId="0" topLeftCell="A1">
      <selection activeCell="A1" sqref="A1"/>
    </sheetView>
  </sheetViews>
  <sheetFormatPr defaultColWidth="11.421875" defaultRowHeight="12.75"/>
  <cols>
    <col min="1" max="1" width="15.28125" style="235" bestFit="1" customWidth="1"/>
    <col min="2" max="28" width="5.7109375" style="235" customWidth="1"/>
    <col min="29" max="16384" width="11.421875" style="235" customWidth="1"/>
  </cols>
  <sheetData>
    <row r="2" spans="1:28" ht="13.5">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279"/>
    </row>
    <row r="3" spans="1:28" s="279" customFormat="1" ht="22.5" customHeight="1">
      <c r="A3" s="506" t="s">
        <v>119</v>
      </c>
      <c r="B3" s="506"/>
      <c r="C3" s="506"/>
      <c r="D3" s="506"/>
      <c r="E3" s="506"/>
      <c r="F3" s="506"/>
      <c r="G3" s="506"/>
      <c r="H3" s="506"/>
      <c r="I3" s="507"/>
      <c r="J3" s="507"/>
      <c r="K3" s="507"/>
      <c r="L3" s="507"/>
      <c r="M3" s="507"/>
      <c r="N3" s="507"/>
      <c r="O3" s="507"/>
      <c r="P3" s="507"/>
      <c r="Q3" s="507"/>
      <c r="R3" s="507"/>
      <c r="S3" s="507"/>
      <c r="T3" s="507"/>
      <c r="U3" s="464"/>
      <c r="V3" s="464"/>
      <c r="W3" s="464"/>
      <c r="X3" s="280"/>
      <c r="Y3" s="280"/>
      <c r="Z3" s="280"/>
      <c r="AA3" s="280"/>
      <c r="AB3" s="26" t="s">
        <v>120</v>
      </c>
    </row>
    <row r="4" s="279" customFormat="1" ht="12" customHeight="1"/>
    <row r="5" spans="1:28" s="36" customFormat="1" ht="36" customHeight="1">
      <c r="A5" s="465"/>
      <c r="B5" s="465" t="s">
        <v>50</v>
      </c>
      <c r="C5" s="465"/>
      <c r="D5" s="465"/>
      <c r="E5" s="466" t="s">
        <v>121</v>
      </c>
      <c r="F5" s="466"/>
      <c r="G5" s="466"/>
      <c r="H5" s="466"/>
      <c r="I5" s="466"/>
      <c r="J5" s="466"/>
      <c r="K5" s="131"/>
      <c r="L5" s="466" t="s">
        <v>122</v>
      </c>
      <c r="M5" s="466"/>
      <c r="N5" s="466"/>
      <c r="O5" s="466"/>
      <c r="P5" s="466"/>
      <c r="Q5" s="131"/>
      <c r="R5" s="466" t="s">
        <v>123</v>
      </c>
      <c r="S5" s="466"/>
      <c r="T5" s="466"/>
      <c r="U5" s="466"/>
      <c r="V5" s="466"/>
      <c r="W5" s="466" t="s">
        <v>124</v>
      </c>
      <c r="X5" s="466"/>
      <c r="Y5" s="466"/>
      <c r="Z5" s="466"/>
      <c r="AA5" s="466"/>
      <c r="AB5" s="466"/>
    </row>
    <row r="6" spans="1:28" s="1" customFormat="1" ht="15.75" customHeight="1">
      <c r="A6" s="466"/>
      <c r="B6" s="466"/>
      <c r="C6" s="466"/>
      <c r="D6" s="466"/>
      <c r="E6" s="463" t="s">
        <v>64</v>
      </c>
      <c r="F6" s="463"/>
      <c r="G6" s="463"/>
      <c r="H6" s="463" t="s">
        <v>525</v>
      </c>
      <c r="I6" s="463"/>
      <c r="J6" s="463"/>
      <c r="K6" s="463" t="s">
        <v>64</v>
      </c>
      <c r="L6" s="463"/>
      <c r="M6" s="463"/>
      <c r="N6" s="463" t="s">
        <v>525</v>
      </c>
      <c r="O6" s="463"/>
      <c r="P6" s="463"/>
      <c r="Q6" s="463" t="s">
        <v>64</v>
      </c>
      <c r="R6" s="463"/>
      <c r="S6" s="463"/>
      <c r="T6" s="463" t="s">
        <v>525</v>
      </c>
      <c r="U6" s="463"/>
      <c r="V6" s="463"/>
      <c r="W6" s="463" t="s">
        <v>64</v>
      </c>
      <c r="X6" s="463"/>
      <c r="Y6" s="463"/>
      <c r="Z6" s="463" t="s">
        <v>525</v>
      </c>
      <c r="AA6" s="463"/>
      <c r="AB6" s="463"/>
    </row>
    <row r="7" spans="1:28" ht="15.75" customHeight="1">
      <c r="A7" s="183"/>
      <c r="B7" s="183">
        <v>2010</v>
      </c>
      <c r="C7" s="183">
        <v>2009</v>
      </c>
      <c r="D7" s="183">
        <v>2008</v>
      </c>
      <c r="E7" s="183">
        <v>2010</v>
      </c>
      <c r="F7" s="183">
        <v>2009</v>
      </c>
      <c r="G7" s="183">
        <v>2008</v>
      </c>
      <c r="H7" s="428">
        <v>2010</v>
      </c>
      <c r="I7" s="183">
        <v>2008</v>
      </c>
      <c r="J7" s="183">
        <v>2007</v>
      </c>
      <c r="K7" s="428">
        <v>2010</v>
      </c>
      <c r="L7" s="183">
        <v>2008</v>
      </c>
      <c r="M7" s="183">
        <v>2007</v>
      </c>
      <c r="N7" s="428">
        <v>2010</v>
      </c>
      <c r="O7" s="183">
        <v>2009</v>
      </c>
      <c r="P7" s="183">
        <v>2008</v>
      </c>
      <c r="Q7" s="428">
        <v>2010</v>
      </c>
      <c r="R7" s="183">
        <v>2009</v>
      </c>
      <c r="S7" s="183">
        <v>2008</v>
      </c>
      <c r="T7" s="428">
        <v>2010</v>
      </c>
      <c r="U7" s="183">
        <v>2009</v>
      </c>
      <c r="V7" s="183">
        <v>2008</v>
      </c>
      <c r="W7" s="428">
        <v>2010</v>
      </c>
      <c r="X7" s="183">
        <v>2009</v>
      </c>
      <c r="Y7" s="183">
        <v>2008</v>
      </c>
      <c r="Z7" s="428">
        <v>2010</v>
      </c>
      <c r="AA7" s="183">
        <v>2009</v>
      </c>
      <c r="AB7" s="183">
        <v>2008</v>
      </c>
    </row>
    <row r="8" spans="1:31" s="1" customFormat="1" ht="15.75" customHeight="1">
      <c r="A8" s="243" t="s">
        <v>125</v>
      </c>
      <c r="B8" s="413">
        <v>1127</v>
      </c>
      <c r="C8" s="107">
        <v>1409</v>
      </c>
      <c r="D8" s="107">
        <v>1460</v>
      </c>
      <c r="E8" s="107">
        <v>1023</v>
      </c>
      <c r="F8" s="107">
        <v>1246</v>
      </c>
      <c r="G8" s="62">
        <v>1280</v>
      </c>
      <c r="H8" s="414">
        <v>90.77196095829636</v>
      </c>
      <c r="I8" s="108">
        <v>88.43151171043293</v>
      </c>
      <c r="J8" s="108">
        <v>87.67123287671232</v>
      </c>
      <c r="K8" s="415">
        <v>78</v>
      </c>
      <c r="L8" s="109">
        <v>124</v>
      </c>
      <c r="M8" s="62">
        <v>135</v>
      </c>
      <c r="N8" s="414">
        <v>6.921029281277728</v>
      </c>
      <c r="O8" s="108">
        <v>0</v>
      </c>
      <c r="P8" s="108">
        <v>8.557625948930296</v>
      </c>
      <c r="Q8" s="415">
        <v>22</v>
      </c>
      <c r="R8" s="109">
        <v>27</v>
      </c>
      <c r="S8" s="62">
        <v>29</v>
      </c>
      <c r="T8" s="414">
        <v>1.9520851818988465</v>
      </c>
      <c r="U8" s="108">
        <v>2.1011673151750974</v>
      </c>
      <c r="V8" s="108">
        <v>2.001380262249828</v>
      </c>
      <c r="W8" s="415">
        <v>4</v>
      </c>
      <c r="X8" s="109">
        <v>12</v>
      </c>
      <c r="Y8" s="62">
        <v>16</v>
      </c>
      <c r="Z8" s="414">
        <v>0.354924578527063</v>
      </c>
      <c r="AA8" s="108">
        <v>0</v>
      </c>
      <c r="AB8" s="108">
        <v>0.8316008316008316</v>
      </c>
      <c r="AC8" s="235"/>
      <c r="AD8" s="235"/>
      <c r="AE8" s="235"/>
    </row>
    <row r="9" spans="1:31" s="1" customFormat="1" ht="33" customHeight="1">
      <c r="A9" s="281" t="s">
        <v>126</v>
      </c>
      <c r="B9" s="325">
        <v>907</v>
      </c>
      <c r="C9" s="74">
        <v>1167</v>
      </c>
      <c r="D9" s="74">
        <v>1221</v>
      </c>
      <c r="E9" s="74">
        <v>829</v>
      </c>
      <c r="F9" s="74">
        <v>1034</v>
      </c>
      <c r="G9" s="74">
        <v>1068</v>
      </c>
      <c r="H9" s="416">
        <v>0.9140022050716649</v>
      </c>
      <c r="I9" s="104">
        <v>88.6032562125107</v>
      </c>
      <c r="J9" s="104">
        <v>87.46928746928747</v>
      </c>
      <c r="K9" s="320">
        <v>60</v>
      </c>
      <c r="L9" s="75">
        <v>106</v>
      </c>
      <c r="M9" s="75">
        <v>116</v>
      </c>
      <c r="N9" s="416">
        <v>6.615214994487322</v>
      </c>
      <c r="O9" s="104">
        <v>0</v>
      </c>
      <c r="P9" s="104">
        <v>8.75309661436829</v>
      </c>
      <c r="Q9" s="320">
        <v>17</v>
      </c>
      <c r="R9" s="75">
        <v>19</v>
      </c>
      <c r="S9" s="75">
        <v>25</v>
      </c>
      <c r="T9" s="416">
        <v>1.8743109151047408</v>
      </c>
      <c r="U9" s="104">
        <v>1.7907634307257305</v>
      </c>
      <c r="V9" s="104">
        <v>2.064409578860446</v>
      </c>
      <c r="W9" s="320">
        <v>1</v>
      </c>
      <c r="X9" s="75">
        <v>8</v>
      </c>
      <c r="Y9" s="75">
        <v>12</v>
      </c>
      <c r="Z9" s="416">
        <v>0.11025358324145534</v>
      </c>
      <c r="AA9" s="104">
        <v>0</v>
      </c>
      <c r="AB9" s="104">
        <v>0.6661115736885929</v>
      </c>
      <c r="AC9" s="235"/>
      <c r="AD9" s="235"/>
      <c r="AE9" s="235"/>
    </row>
    <row r="10" spans="1:31" s="1" customFormat="1" ht="33" customHeight="1">
      <c r="A10" s="281" t="s">
        <v>127</v>
      </c>
      <c r="B10" s="325">
        <v>220</v>
      </c>
      <c r="C10" s="74">
        <v>242</v>
      </c>
      <c r="D10" s="74">
        <v>239</v>
      </c>
      <c r="E10" s="74">
        <v>194</v>
      </c>
      <c r="F10" s="74">
        <v>212</v>
      </c>
      <c r="G10" s="74">
        <v>212</v>
      </c>
      <c r="H10" s="416">
        <v>0.8818181818181818</v>
      </c>
      <c r="I10" s="104">
        <v>87.60330578512396</v>
      </c>
      <c r="J10" s="104">
        <v>88.70292887029288</v>
      </c>
      <c r="K10" s="325">
        <v>18</v>
      </c>
      <c r="L10" s="74">
        <v>18</v>
      </c>
      <c r="M10" s="75">
        <v>19</v>
      </c>
      <c r="N10" s="320">
        <v>8.181818181818182</v>
      </c>
      <c r="O10" s="104">
        <v>0</v>
      </c>
      <c r="P10" s="104">
        <v>7.563025210084033</v>
      </c>
      <c r="Q10" s="325">
        <v>5</v>
      </c>
      <c r="R10" s="74">
        <v>8</v>
      </c>
      <c r="S10" s="75">
        <v>4</v>
      </c>
      <c r="T10" s="416">
        <v>2.272727272727273</v>
      </c>
      <c r="U10" s="104">
        <v>3.571428571428571</v>
      </c>
      <c r="V10" s="104">
        <v>1.680672268907563</v>
      </c>
      <c r="W10" s="325">
        <v>3</v>
      </c>
      <c r="X10" s="74">
        <v>4</v>
      </c>
      <c r="Y10" s="75">
        <v>4</v>
      </c>
      <c r="Z10" s="416">
        <v>1.3636363636363635</v>
      </c>
      <c r="AA10" s="104">
        <v>0</v>
      </c>
      <c r="AB10" s="104">
        <v>1.6528925619834711</v>
      </c>
      <c r="AC10" s="235"/>
      <c r="AD10" s="235"/>
      <c r="AE10" s="235"/>
    </row>
    <row r="11" spans="1:31" s="283" customFormat="1" ht="40.5" customHeight="1">
      <c r="A11" s="282" t="s">
        <v>128</v>
      </c>
      <c r="B11" s="417">
        <v>322</v>
      </c>
      <c r="C11" s="110">
        <v>325</v>
      </c>
      <c r="D11" s="110">
        <v>352</v>
      </c>
      <c r="E11" s="110">
        <v>277</v>
      </c>
      <c r="F11" s="110">
        <v>290</v>
      </c>
      <c r="G11" s="110">
        <v>304</v>
      </c>
      <c r="H11" s="418">
        <v>86.0248447204969</v>
      </c>
      <c r="I11" s="111">
        <v>89.23076923076924</v>
      </c>
      <c r="J11" s="111">
        <v>86.36363636363636</v>
      </c>
      <c r="K11" s="417">
        <v>30</v>
      </c>
      <c r="L11" s="112">
        <v>21</v>
      </c>
      <c r="M11" s="112">
        <v>31</v>
      </c>
      <c r="N11" s="419">
        <v>9.316770186335404</v>
      </c>
      <c r="O11" s="111">
        <v>0</v>
      </c>
      <c r="P11" s="111">
        <v>6.140350877192982</v>
      </c>
      <c r="Q11" s="417">
        <v>6</v>
      </c>
      <c r="R11" s="112">
        <v>6</v>
      </c>
      <c r="S11" s="112">
        <v>7</v>
      </c>
      <c r="T11" s="418">
        <v>1.8633540372670807</v>
      </c>
      <c r="U11" s="113">
        <v>1.9736842105263157</v>
      </c>
      <c r="V11" s="111">
        <v>2.046783625730994</v>
      </c>
      <c r="W11" s="417">
        <v>9</v>
      </c>
      <c r="X11" s="112">
        <v>8</v>
      </c>
      <c r="Y11" s="112">
        <v>10</v>
      </c>
      <c r="Z11" s="418">
        <v>2.7950310559006213</v>
      </c>
      <c r="AA11" s="113">
        <v>0</v>
      </c>
      <c r="AB11" s="111">
        <v>2.359882005899705</v>
      </c>
      <c r="AC11" s="235"/>
      <c r="AD11" s="235"/>
      <c r="AE11" s="235"/>
    </row>
    <row r="12" spans="1:31" s="5" customFormat="1" ht="33" customHeight="1">
      <c r="A12" s="284" t="s">
        <v>126</v>
      </c>
      <c r="B12" s="413">
        <v>79</v>
      </c>
      <c r="C12" s="107">
        <v>85</v>
      </c>
      <c r="D12" s="85">
        <v>83</v>
      </c>
      <c r="E12" s="85">
        <v>76</v>
      </c>
      <c r="F12" s="85">
        <v>84</v>
      </c>
      <c r="G12" s="85">
        <v>79</v>
      </c>
      <c r="H12" s="316">
        <v>96.20253164556962</v>
      </c>
      <c r="I12" s="114">
        <v>98.82352941176471</v>
      </c>
      <c r="J12" s="114">
        <v>95.18072289156626</v>
      </c>
      <c r="K12" s="314">
        <v>3</v>
      </c>
      <c r="L12" s="85">
        <v>1</v>
      </c>
      <c r="M12" s="85">
        <v>4</v>
      </c>
      <c r="N12" s="316">
        <v>3.79746835443038</v>
      </c>
      <c r="O12" s="114">
        <v>0</v>
      </c>
      <c r="P12" s="114">
        <v>1.25</v>
      </c>
      <c r="Q12" s="314">
        <v>0</v>
      </c>
      <c r="R12" s="85">
        <v>0</v>
      </c>
      <c r="S12" s="85">
        <v>0</v>
      </c>
      <c r="T12" s="316">
        <v>0</v>
      </c>
      <c r="U12" s="114">
        <v>0</v>
      </c>
      <c r="V12" s="114">
        <v>0</v>
      </c>
      <c r="W12" s="314">
        <v>0</v>
      </c>
      <c r="X12" s="85">
        <v>0</v>
      </c>
      <c r="Y12" s="85">
        <v>0</v>
      </c>
      <c r="Z12" s="316">
        <v>0</v>
      </c>
      <c r="AA12" s="114">
        <v>0</v>
      </c>
      <c r="AB12" s="114">
        <v>0</v>
      </c>
      <c r="AC12" s="235"/>
      <c r="AD12" s="235"/>
      <c r="AE12" s="235"/>
    </row>
    <row r="13" spans="1:31" s="5" customFormat="1" ht="33" customHeight="1">
      <c r="A13" s="281" t="s">
        <v>129</v>
      </c>
      <c r="B13" s="420">
        <v>76</v>
      </c>
      <c r="C13" s="86">
        <v>80</v>
      </c>
      <c r="D13" s="86">
        <v>77</v>
      </c>
      <c r="E13" s="86">
        <v>73</v>
      </c>
      <c r="F13" s="86">
        <v>79</v>
      </c>
      <c r="G13" s="86">
        <v>73</v>
      </c>
      <c r="H13" s="421">
        <v>96.05263157894737</v>
      </c>
      <c r="I13" s="115">
        <v>98.75</v>
      </c>
      <c r="J13" s="115">
        <v>94.8051948051948</v>
      </c>
      <c r="K13" s="420">
        <v>3</v>
      </c>
      <c r="L13" s="86">
        <v>1</v>
      </c>
      <c r="M13" s="86">
        <v>4</v>
      </c>
      <c r="N13" s="421">
        <v>3.9473684210526314</v>
      </c>
      <c r="O13" s="115">
        <v>0</v>
      </c>
      <c r="P13" s="115">
        <v>1.3513513513513513</v>
      </c>
      <c r="Q13" s="422">
        <v>0</v>
      </c>
      <c r="R13" s="116">
        <v>0</v>
      </c>
      <c r="S13" s="116">
        <v>0</v>
      </c>
      <c r="T13" s="421">
        <v>0</v>
      </c>
      <c r="U13" s="115">
        <v>0</v>
      </c>
      <c r="V13" s="115">
        <v>0</v>
      </c>
      <c r="W13" s="422">
        <v>0</v>
      </c>
      <c r="X13" s="116">
        <v>0</v>
      </c>
      <c r="Y13" s="116">
        <v>0</v>
      </c>
      <c r="Z13" s="421">
        <v>0</v>
      </c>
      <c r="AA13" s="115">
        <v>0</v>
      </c>
      <c r="AB13" s="115">
        <v>0</v>
      </c>
      <c r="AC13" s="235"/>
      <c r="AD13" s="235"/>
      <c r="AE13" s="235"/>
    </row>
    <row r="14" spans="1:31" s="5" customFormat="1" ht="33" customHeight="1">
      <c r="A14" s="281" t="s">
        <v>130</v>
      </c>
      <c r="B14" s="420">
        <v>3</v>
      </c>
      <c r="C14" s="86">
        <v>5</v>
      </c>
      <c r="D14" s="74">
        <v>6</v>
      </c>
      <c r="E14" s="74">
        <v>3</v>
      </c>
      <c r="F14" s="74">
        <v>5</v>
      </c>
      <c r="G14" s="74">
        <v>6</v>
      </c>
      <c r="H14" s="421">
        <v>100</v>
      </c>
      <c r="I14" s="104">
        <v>100</v>
      </c>
      <c r="J14" s="104">
        <v>100</v>
      </c>
      <c r="K14" s="325">
        <v>0</v>
      </c>
      <c r="L14" s="74">
        <v>0</v>
      </c>
      <c r="M14" s="74">
        <v>0</v>
      </c>
      <c r="N14" s="416">
        <v>0</v>
      </c>
      <c r="O14" s="104">
        <v>0</v>
      </c>
      <c r="P14" s="104">
        <v>0</v>
      </c>
      <c r="Q14" s="320">
        <v>0</v>
      </c>
      <c r="R14" s="75">
        <v>0</v>
      </c>
      <c r="S14" s="75">
        <v>0</v>
      </c>
      <c r="T14" s="416">
        <v>0</v>
      </c>
      <c r="U14" s="104">
        <v>0</v>
      </c>
      <c r="V14" s="104">
        <v>0</v>
      </c>
      <c r="W14" s="320">
        <v>0</v>
      </c>
      <c r="X14" s="75">
        <v>0</v>
      </c>
      <c r="Y14" s="75">
        <v>0</v>
      </c>
      <c r="Z14" s="416">
        <v>0</v>
      </c>
      <c r="AA14" s="104">
        <v>0</v>
      </c>
      <c r="AB14" s="104">
        <v>0</v>
      </c>
      <c r="AC14" s="235"/>
      <c r="AD14" s="235"/>
      <c r="AE14" s="235"/>
    </row>
    <row r="15" spans="1:31" s="5" customFormat="1" ht="33" customHeight="1">
      <c r="A15" s="281" t="s">
        <v>127</v>
      </c>
      <c r="B15" s="423">
        <v>243</v>
      </c>
      <c r="C15" s="117">
        <v>240</v>
      </c>
      <c r="D15" s="117">
        <v>269</v>
      </c>
      <c r="E15" s="117">
        <v>201</v>
      </c>
      <c r="F15" s="117">
        <v>206</v>
      </c>
      <c r="G15" s="117">
        <v>225</v>
      </c>
      <c r="H15" s="424">
        <v>82.71604938271605</v>
      </c>
      <c r="I15" s="113">
        <v>85.83333333333333</v>
      </c>
      <c r="J15" s="113">
        <v>83.64312267657994</v>
      </c>
      <c r="K15" s="423">
        <v>27</v>
      </c>
      <c r="L15" s="117">
        <v>20</v>
      </c>
      <c r="M15" s="117">
        <v>27</v>
      </c>
      <c r="N15" s="424">
        <v>11.11111111111111</v>
      </c>
      <c r="O15" s="113">
        <v>0</v>
      </c>
      <c r="P15" s="113">
        <v>7.633587786259542</v>
      </c>
      <c r="Q15" s="423">
        <v>6</v>
      </c>
      <c r="R15" s="117">
        <v>6</v>
      </c>
      <c r="S15" s="118">
        <v>7</v>
      </c>
      <c r="T15" s="424">
        <v>2.4691358024691357</v>
      </c>
      <c r="U15" s="113">
        <v>2.727272727272727</v>
      </c>
      <c r="V15" s="113">
        <v>2.6717557251908395</v>
      </c>
      <c r="W15" s="423">
        <v>9</v>
      </c>
      <c r="X15" s="117">
        <v>8</v>
      </c>
      <c r="Y15" s="118">
        <v>10</v>
      </c>
      <c r="Z15" s="424">
        <v>3.7037037037037033</v>
      </c>
      <c r="AA15" s="113">
        <v>0</v>
      </c>
      <c r="AB15" s="113">
        <v>3.088803088803089</v>
      </c>
      <c r="AC15" s="235"/>
      <c r="AD15" s="235"/>
      <c r="AE15" s="235"/>
    </row>
    <row r="16" spans="1:31" s="5" customFormat="1" ht="33" customHeight="1">
      <c r="A16" s="281" t="s">
        <v>129</v>
      </c>
      <c r="B16" s="420">
        <v>177</v>
      </c>
      <c r="C16" s="86">
        <v>180</v>
      </c>
      <c r="D16" s="86">
        <v>193</v>
      </c>
      <c r="E16" s="86">
        <v>148</v>
      </c>
      <c r="F16" s="86">
        <v>153</v>
      </c>
      <c r="G16" s="86">
        <v>156</v>
      </c>
      <c r="H16" s="421">
        <v>83.61581920903954</v>
      </c>
      <c r="I16" s="115">
        <v>85</v>
      </c>
      <c r="J16" s="115">
        <v>80.82901554404145</v>
      </c>
      <c r="K16" s="420">
        <v>18</v>
      </c>
      <c r="L16" s="86">
        <v>17</v>
      </c>
      <c r="M16" s="86">
        <v>23</v>
      </c>
      <c r="N16" s="421">
        <v>10.16949152542373</v>
      </c>
      <c r="O16" s="115">
        <v>0</v>
      </c>
      <c r="P16" s="115">
        <v>9.090909090909092</v>
      </c>
      <c r="Q16" s="422">
        <v>3</v>
      </c>
      <c r="R16" s="116">
        <v>3</v>
      </c>
      <c r="S16" s="116">
        <v>5</v>
      </c>
      <c r="T16" s="421">
        <v>1.694915254237288</v>
      </c>
      <c r="U16" s="115">
        <v>1.8404907975460123</v>
      </c>
      <c r="V16" s="115">
        <v>2.6737967914438503</v>
      </c>
      <c r="W16" s="422">
        <v>8</v>
      </c>
      <c r="X16" s="116">
        <v>7</v>
      </c>
      <c r="Y16" s="116">
        <v>9</v>
      </c>
      <c r="Z16" s="421">
        <v>4.519774011299435</v>
      </c>
      <c r="AA16" s="115">
        <v>0</v>
      </c>
      <c r="AB16" s="115">
        <v>3.825136612021858</v>
      </c>
      <c r="AC16" s="235"/>
      <c r="AD16" s="235"/>
      <c r="AE16" s="235"/>
    </row>
    <row r="17" spans="1:256" s="5" customFormat="1" ht="33" customHeight="1">
      <c r="A17" s="169" t="s">
        <v>131</v>
      </c>
      <c r="B17" s="425">
        <v>66</v>
      </c>
      <c r="C17" s="119">
        <v>60</v>
      </c>
      <c r="D17" s="119">
        <v>76</v>
      </c>
      <c r="E17" s="119">
        <v>53</v>
      </c>
      <c r="F17" s="119">
        <v>53</v>
      </c>
      <c r="G17" s="119">
        <v>69</v>
      </c>
      <c r="H17" s="120">
        <v>80.3030303030303</v>
      </c>
      <c r="I17" s="120">
        <v>88.33333333333333</v>
      </c>
      <c r="J17" s="120">
        <v>90.78947368421053</v>
      </c>
      <c r="K17" s="426">
        <v>9</v>
      </c>
      <c r="L17" s="121">
        <v>3</v>
      </c>
      <c r="M17" s="121">
        <v>4</v>
      </c>
      <c r="N17" s="427">
        <v>13.636363636363635</v>
      </c>
      <c r="O17" s="120">
        <v>0</v>
      </c>
      <c r="P17" s="120">
        <v>4</v>
      </c>
      <c r="Q17" s="426">
        <v>3</v>
      </c>
      <c r="R17" s="121">
        <v>3</v>
      </c>
      <c r="S17" s="121">
        <v>2</v>
      </c>
      <c r="T17" s="427">
        <v>4.545454545454546</v>
      </c>
      <c r="U17" s="120">
        <v>5.263157894736842</v>
      </c>
      <c r="V17" s="120">
        <v>2.666666666666667</v>
      </c>
      <c r="W17" s="426">
        <v>1</v>
      </c>
      <c r="X17" s="121">
        <v>1</v>
      </c>
      <c r="Y17" s="121">
        <v>1</v>
      </c>
      <c r="Z17" s="427">
        <v>1.5151515151515151</v>
      </c>
      <c r="AA17" s="120">
        <v>0</v>
      </c>
      <c r="AB17" s="120">
        <v>1.3157894736842104</v>
      </c>
      <c r="AC17" s="235"/>
      <c r="AD17" s="235"/>
      <c r="AE17" s="235"/>
      <c r="AF17" s="110"/>
      <c r="AG17" s="110"/>
      <c r="AH17" s="110"/>
      <c r="AI17" s="110"/>
      <c r="AJ17" s="111"/>
      <c r="AK17" s="111"/>
      <c r="AL17" s="111"/>
      <c r="AM17" s="112"/>
      <c r="AN17" s="112"/>
      <c r="AO17" s="112"/>
      <c r="AP17" s="111"/>
      <c r="AQ17" s="111"/>
      <c r="AR17" s="111"/>
      <c r="AS17" s="112"/>
      <c r="AT17" s="112"/>
      <c r="AU17" s="112"/>
      <c r="AV17" s="111"/>
      <c r="AW17" s="111"/>
      <c r="AX17" s="111"/>
      <c r="AY17" s="112"/>
      <c r="AZ17" s="112"/>
      <c r="BA17" s="112"/>
      <c r="BB17" s="111"/>
      <c r="BC17" s="111"/>
      <c r="BD17" s="111"/>
      <c r="BE17" s="285"/>
      <c r="BF17" s="110"/>
      <c r="BG17" s="110"/>
      <c r="BH17" s="110"/>
      <c r="BI17" s="110"/>
      <c r="BJ17" s="110"/>
      <c r="BK17" s="110"/>
      <c r="BL17" s="111"/>
      <c r="BM17" s="111"/>
      <c r="BN17" s="111"/>
      <c r="BO17" s="112"/>
      <c r="BP17" s="112"/>
      <c r="BQ17" s="112"/>
      <c r="BR17" s="111"/>
      <c r="BS17" s="111"/>
      <c r="BT17" s="111"/>
      <c r="BU17" s="112"/>
      <c r="BV17" s="112"/>
      <c r="BW17" s="112"/>
      <c r="BX17" s="111"/>
      <c r="BY17" s="111"/>
      <c r="BZ17" s="111"/>
      <c r="CA17" s="112"/>
      <c r="CB17" s="112"/>
      <c r="CC17" s="112"/>
      <c r="CD17" s="111"/>
      <c r="CE17" s="111"/>
      <c r="CF17" s="111"/>
      <c r="CG17" s="285"/>
      <c r="CH17" s="110"/>
      <c r="CI17" s="110"/>
      <c r="CJ17" s="110"/>
      <c r="CK17" s="110"/>
      <c r="CL17" s="110"/>
      <c r="CM17" s="110"/>
      <c r="CN17" s="111"/>
      <c r="CO17" s="111"/>
      <c r="CP17" s="111"/>
      <c r="CQ17" s="112"/>
      <c r="CR17" s="112"/>
      <c r="CS17" s="112"/>
      <c r="CT17" s="111"/>
      <c r="CU17" s="111"/>
      <c r="CV17" s="111"/>
      <c r="CW17" s="112"/>
      <c r="CX17" s="112"/>
      <c r="CY17" s="112"/>
      <c r="CZ17" s="111"/>
      <c r="DA17" s="111"/>
      <c r="DB17" s="111"/>
      <c r="DC17" s="112"/>
      <c r="DD17" s="112"/>
      <c r="DE17" s="112"/>
      <c r="DF17" s="111"/>
      <c r="DG17" s="111"/>
      <c r="DH17" s="111"/>
      <c r="DI17" s="285"/>
      <c r="DJ17" s="110"/>
      <c r="DK17" s="110"/>
      <c r="DL17" s="110"/>
      <c r="DM17" s="110"/>
      <c r="DN17" s="110"/>
      <c r="DO17" s="110"/>
      <c r="DP17" s="111"/>
      <c r="DQ17" s="111"/>
      <c r="DR17" s="111"/>
      <c r="DS17" s="112"/>
      <c r="DT17" s="112"/>
      <c r="DU17" s="112"/>
      <c r="DV17" s="111"/>
      <c r="DW17" s="111"/>
      <c r="DX17" s="111"/>
      <c r="DY17" s="112"/>
      <c r="DZ17" s="112"/>
      <c r="EA17" s="112"/>
      <c r="EB17" s="111"/>
      <c r="EC17" s="111"/>
      <c r="ED17" s="111"/>
      <c r="EE17" s="112"/>
      <c r="EF17" s="112"/>
      <c r="EG17" s="112"/>
      <c r="EH17" s="111"/>
      <c r="EI17" s="111"/>
      <c r="EJ17" s="111"/>
      <c r="EK17" s="285"/>
      <c r="EL17" s="110"/>
      <c r="EM17" s="110"/>
      <c r="EN17" s="110"/>
      <c r="EO17" s="110"/>
      <c r="EP17" s="110"/>
      <c r="EQ17" s="110"/>
      <c r="ER17" s="111"/>
      <c r="ES17" s="111"/>
      <c r="ET17" s="111"/>
      <c r="EU17" s="112"/>
      <c r="EV17" s="112"/>
      <c r="EW17" s="112"/>
      <c r="EX17" s="111"/>
      <c r="EY17" s="111"/>
      <c r="EZ17" s="111"/>
      <c r="FA17" s="112"/>
      <c r="FB17" s="112"/>
      <c r="FC17" s="112"/>
      <c r="FD17" s="111"/>
      <c r="FE17" s="111"/>
      <c r="FF17" s="111"/>
      <c r="FG17" s="112"/>
      <c r="FH17" s="112"/>
      <c r="FI17" s="112"/>
      <c r="FJ17" s="111"/>
      <c r="FK17" s="111"/>
      <c r="FL17" s="111"/>
      <c r="FM17" s="285"/>
      <c r="FN17" s="110"/>
      <c r="FO17" s="110"/>
      <c r="FP17" s="110"/>
      <c r="FQ17" s="110"/>
      <c r="FR17" s="110"/>
      <c r="FS17" s="110"/>
      <c r="FT17" s="111"/>
      <c r="FU17" s="111"/>
      <c r="FV17" s="111"/>
      <c r="FW17" s="112"/>
      <c r="FX17" s="112"/>
      <c r="FY17" s="112"/>
      <c r="FZ17" s="111"/>
      <c r="GA17" s="111"/>
      <c r="GB17" s="111"/>
      <c r="GC17" s="112"/>
      <c r="GD17" s="112"/>
      <c r="GE17" s="112"/>
      <c r="GF17" s="111"/>
      <c r="GG17" s="111"/>
      <c r="GH17" s="111"/>
      <c r="GI17" s="112"/>
      <c r="GJ17" s="112"/>
      <c r="GK17" s="112"/>
      <c r="GL17" s="111"/>
      <c r="GM17" s="111"/>
      <c r="GN17" s="111"/>
      <c r="GO17" s="285"/>
      <c r="GP17" s="110"/>
      <c r="GQ17" s="110"/>
      <c r="GR17" s="110"/>
      <c r="GS17" s="110"/>
      <c r="GT17" s="110"/>
      <c r="GU17" s="110"/>
      <c r="GV17" s="111"/>
      <c r="GW17" s="111"/>
      <c r="GX17" s="111"/>
      <c r="GY17" s="112"/>
      <c r="GZ17" s="112"/>
      <c r="HA17" s="112"/>
      <c r="HB17" s="111"/>
      <c r="HC17" s="111"/>
      <c r="HD17" s="111"/>
      <c r="HE17" s="112"/>
      <c r="HF17" s="112"/>
      <c r="HG17" s="112"/>
      <c r="HH17" s="111"/>
      <c r="HI17" s="111"/>
      <c r="HJ17" s="111"/>
      <c r="HK17" s="112"/>
      <c r="HL17" s="112"/>
      <c r="HM17" s="112"/>
      <c r="HN17" s="111"/>
      <c r="HO17" s="111"/>
      <c r="HP17" s="111"/>
      <c r="HQ17" s="285"/>
      <c r="HR17" s="110"/>
      <c r="HS17" s="110"/>
      <c r="HT17" s="110"/>
      <c r="HU17" s="110"/>
      <c r="HV17" s="110"/>
      <c r="HW17" s="110"/>
      <c r="HX17" s="111"/>
      <c r="HY17" s="111"/>
      <c r="HZ17" s="111"/>
      <c r="IA17" s="112"/>
      <c r="IB17" s="112"/>
      <c r="IC17" s="112"/>
      <c r="ID17" s="111"/>
      <c r="IE17" s="111"/>
      <c r="IF17" s="111"/>
      <c r="IG17" s="112"/>
      <c r="IH17" s="112"/>
      <c r="II17" s="112"/>
      <c r="IJ17" s="111"/>
      <c r="IK17" s="111"/>
      <c r="IL17" s="111"/>
      <c r="IM17" s="112"/>
      <c r="IN17" s="112"/>
      <c r="IO17" s="112"/>
      <c r="IP17" s="111"/>
      <c r="IQ17" s="111"/>
      <c r="IR17" s="111"/>
      <c r="IS17" s="285"/>
      <c r="IT17" s="110"/>
      <c r="IU17" s="110"/>
      <c r="IV17" s="110"/>
    </row>
    <row r="18" spans="1:9" ht="12.75">
      <c r="A18" s="477" t="s">
        <v>58</v>
      </c>
      <c r="B18" s="478"/>
      <c r="C18" s="478"/>
      <c r="D18" s="478"/>
      <c r="E18" s="478"/>
      <c r="F18" s="478"/>
      <c r="G18" s="478"/>
      <c r="H18" s="478"/>
      <c r="I18" s="478"/>
    </row>
    <row r="20" spans="2:28" ht="12.7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row>
    <row r="21" spans="2:28" ht="12.7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row>
    <row r="22" spans="2:5" ht="12.75">
      <c r="B22" s="286"/>
      <c r="E22" s="287"/>
    </row>
    <row r="37" ht="12.75">
      <c r="F37" s="288"/>
    </row>
  </sheetData>
  <mergeCells count="17">
    <mergeCell ref="A18:I18"/>
    <mergeCell ref="A2:AA2"/>
    <mergeCell ref="A5:A6"/>
    <mergeCell ref="E5:J5"/>
    <mergeCell ref="W5:AB5"/>
    <mergeCell ref="E6:G6"/>
    <mergeCell ref="H6:J6"/>
    <mergeCell ref="W6:Y6"/>
    <mergeCell ref="Z6:AB6"/>
    <mergeCell ref="K6:M6"/>
    <mergeCell ref="N6:P6"/>
    <mergeCell ref="A3:W3"/>
    <mergeCell ref="B5:D6"/>
    <mergeCell ref="L5:P5"/>
    <mergeCell ref="R5:V5"/>
    <mergeCell ref="Q6:S6"/>
    <mergeCell ref="T6:V6"/>
  </mergeCells>
  <printOptions/>
  <pageMargins left="0.7874015748031497" right="0.7874015748031497" top="1.3779527559055118" bottom="0.984251968503937"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codeName="Hoja7"/>
  <dimension ref="A2:P38"/>
  <sheetViews>
    <sheetView showGridLines="0" zoomScaleSheetLayoutView="100" workbookViewId="0" topLeftCell="A1">
      <selection activeCell="A1" sqref="A1"/>
    </sheetView>
  </sheetViews>
  <sheetFormatPr defaultColWidth="11.421875" defaultRowHeight="12.75"/>
  <cols>
    <col min="1" max="1" width="55.8515625" style="1" customWidth="1"/>
    <col min="2" max="3" width="14.7109375" style="1" customWidth="1"/>
    <col min="4" max="4" width="14.7109375" style="6" customWidth="1"/>
    <col min="5" max="5" width="14.7109375" style="44" customWidth="1"/>
    <col min="6" max="6" width="14.7109375" style="6" customWidth="1"/>
    <col min="7" max="7" width="14.7109375" style="44" customWidth="1"/>
    <col min="8" max="16384" width="11.57421875" style="1" customWidth="1"/>
  </cols>
  <sheetData>
    <row r="1" ht="13.5" customHeight="1"/>
    <row r="2" spans="1:4" s="17" customFormat="1" ht="19.5" customHeight="1">
      <c r="A2" s="471"/>
      <c r="B2" s="471"/>
      <c r="C2" s="471"/>
      <c r="D2" s="289"/>
    </row>
    <row r="3" spans="1:8" s="191" customFormat="1" ht="16.5" customHeight="1">
      <c r="A3" s="506" t="s">
        <v>132</v>
      </c>
      <c r="B3" s="506"/>
      <c r="C3" s="506"/>
      <c r="D3" s="506"/>
      <c r="E3" s="506"/>
      <c r="F3" s="506"/>
      <c r="G3" s="488" t="s">
        <v>133</v>
      </c>
      <c r="H3" s="493"/>
    </row>
    <row r="4" spans="1:4" s="193" customFormat="1" ht="13.5" customHeight="1">
      <c r="A4" s="290"/>
      <c r="B4" s="290"/>
      <c r="C4" s="290"/>
      <c r="D4" s="290"/>
    </row>
    <row r="5" spans="1:7" s="193" customFormat="1" ht="25.5" customHeight="1">
      <c r="A5" s="62"/>
      <c r="B5" s="470" t="s">
        <v>348</v>
      </c>
      <c r="C5" s="470"/>
      <c r="D5" s="470" t="s">
        <v>448</v>
      </c>
      <c r="E5" s="470"/>
      <c r="F5" s="470" t="s">
        <v>9</v>
      </c>
      <c r="G5" s="470"/>
    </row>
    <row r="6" spans="1:7" ht="8.25" customHeight="1">
      <c r="A6" s="467" t="s">
        <v>524</v>
      </c>
      <c r="B6" s="469" t="s">
        <v>134</v>
      </c>
      <c r="C6" s="469" t="s">
        <v>525</v>
      </c>
      <c r="D6" s="469" t="s">
        <v>134</v>
      </c>
      <c r="E6" s="469" t="s">
        <v>525</v>
      </c>
      <c r="F6" s="469" t="s">
        <v>134</v>
      </c>
      <c r="G6" s="469" t="s">
        <v>525</v>
      </c>
    </row>
    <row r="7" spans="1:7" ht="6" customHeight="1">
      <c r="A7" s="468"/>
      <c r="B7" s="472"/>
      <c r="C7" s="472"/>
      <c r="D7" s="472"/>
      <c r="E7" s="472"/>
      <c r="F7" s="465"/>
      <c r="G7" s="465"/>
    </row>
    <row r="8" spans="1:7" ht="11.25" customHeight="1">
      <c r="A8" s="468"/>
      <c r="B8" s="473"/>
      <c r="C8" s="473"/>
      <c r="D8" s="473"/>
      <c r="E8" s="473"/>
      <c r="F8" s="466"/>
      <c r="G8" s="466"/>
    </row>
    <row r="9" spans="1:16" s="5" customFormat="1" ht="19.5" customHeight="1">
      <c r="A9" s="19" t="s">
        <v>468</v>
      </c>
      <c r="B9" s="40">
        <f>SUM(B10:B19)</f>
        <v>36</v>
      </c>
      <c r="C9" s="73">
        <f>+B9/1.32</f>
        <v>27.27272727272727</v>
      </c>
      <c r="D9" s="40">
        <v>42</v>
      </c>
      <c r="E9" s="73">
        <v>31.34</v>
      </c>
      <c r="F9" s="40">
        <v>47</v>
      </c>
      <c r="G9" s="73">
        <v>33.33333333333333</v>
      </c>
      <c r="H9" s="29"/>
      <c r="I9" s="29"/>
      <c r="J9" s="29"/>
      <c r="K9" s="29"/>
      <c r="L9" s="29"/>
      <c r="M9" s="29"/>
      <c r="N9" s="29"/>
      <c r="O9" s="29"/>
      <c r="P9" s="29"/>
    </row>
    <row r="10" spans="1:16" s="132" customFormat="1" ht="15" customHeight="1">
      <c r="A10" s="20" t="s">
        <v>469</v>
      </c>
      <c r="B10" s="65">
        <v>2</v>
      </c>
      <c r="C10" s="66">
        <f>+B10/0.14</f>
        <v>14.285714285714285</v>
      </c>
      <c r="D10" s="65">
        <v>3</v>
      </c>
      <c r="E10" s="66">
        <v>20</v>
      </c>
      <c r="F10" s="65">
        <v>2</v>
      </c>
      <c r="G10" s="66">
        <v>13.333333333333334</v>
      </c>
      <c r="H10" s="29"/>
      <c r="I10" s="29"/>
      <c r="J10" s="29"/>
      <c r="K10" s="29"/>
      <c r="L10" s="29"/>
      <c r="M10" s="29"/>
      <c r="N10" s="29"/>
      <c r="O10" s="29"/>
      <c r="P10" s="29"/>
    </row>
    <row r="11" spans="1:16" s="132" customFormat="1" ht="15" customHeight="1">
      <c r="A11" s="20" t="s">
        <v>526</v>
      </c>
      <c r="B11" s="65">
        <v>3</v>
      </c>
      <c r="C11" s="66">
        <f>+B11/0.14</f>
        <v>21.428571428571427</v>
      </c>
      <c r="D11" s="65">
        <v>6</v>
      </c>
      <c r="E11" s="66">
        <v>37.5</v>
      </c>
      <c r="F11" s="65">
        <v>6</v>
      </c>
      <c r="G11" s="66">
        <v>35.294117647058826</v>
      </c>
      <c r="H11" s="29"/>
      <c r="I11" s="29"/>
      <c r="J11" s="29"/>
      <c r="K11" s="29"/>
      <c r="L11" s="29"/>
      <c r="M11" s="29"/>
      <c r="N11" s="29"/>
      <c r="O11" s="29"/>
      <c r="P11" s="29"/>
    </row>
    <row r="12" spans="1:16" s="132" customFormat="1" ht="15" customHeight="1">
      <c r="A12" s="20" t="s">
        <v>527</v>
      </c>
      <c r="B12" s="65">
        <v>7</v>
      </c>
      <c r="C12" s="66">
        <f>+B12/0.13</f>
        <v>53.84615384615385</v>
      </c>
      <c r="D12" s="65">
        <v>6</v>
      </c>
      <c r="E12" s="66">
        <v>50</v>
      </c>
      <c r="F12" s="65">
        <v>6</v>
      </c>
      <c r="G12" s="66">
        <v>54.54545454545454</v>
      </c>
      <c r="H12" s="29"/>
      <c r="I12" s="29"/>
      <c r="J12" s="29"/>
      <c r="K12" s="29"/>
      <c r="L12" s="29"/>
      <c r="M12" s="29"/>
      <c r="N12" s="29"/>
      <c r="O12" s="29"/>
      <c r="P12" s="29"/>
    </row>
    <row r="13" spans="1:16" s="132" customFormat="1" ht="15" customHeight="1">
      <c r="A13" s="20" t="s">
        <v>470</v>
      </c>
      <c r="B13" s="65">
        <v>2</v>
      </c>
      <c r="C13" s="66">
        <f>+B13/0.09</f>
        <v>22.22222222222222</v>
      </c>
      <c r="D13" s="65">
        <v>2</v>
      </c>
      <c r="E13" s="66">
        <v>22.22</v>
      </c>
      <c r="F13" s="65">
        <v>2</v>
      </c>
      <c r="G13" s="66">
        <v>22.22222222222222</v>
      </c>
      <c r="H13" s="29"/>
      <c r="I13" s="29"/>
      <c r="J13" s="29"/>
      <c r="K13" s="29"/>
      <c r="L13" s="29"/>
      <c r="M13" s="29"/>
      <c r="N13" s="29"/>
      <c r="O13" s="29"/>
      <c r="P13" s="29"/>
    </row>
    <row r="14" spans="1:16" s="132" customFormat="1" ht="15" customHeight="1">
      <c r="A14" s="20" t="s">
        <v>528</v>
      </c>
      <c r="B14" s="65">
        <v>2</v>
      </c>
      <c r="C14" s="66">
        <f>+B14/0.13</f>
        <v>15.384615384615383</v>
      </c>
      <c r="D14" s="65">
        <v>2</v>
      </c>
      <c r="E14" s="66">
        <v>15.38</v>
      </c>
      <c r="F14" s="65">
        <v>2</v>
      </c>
      <c r="G14" s="66">
        <v>13.333333333333334</v>
      </c>
      <c r="H14" s="29"/>
      <c r="I14" s="29"/>
      <c r="J14" s="29"/>
      <c r="K14" s="29"/>
      <c r="L14" s="29"/>
      <c r="M14" s="29"/>
      <c r="N14" s="29"/>
      <c r="O14" s="29"/>
      <c r="P14" s="29"/>
    </row>
    <row r="15" spans="1:16" s="132" customFormat="1" ht="15" customHeight="1">
      <c r="A15" s="20" t="s">
        <v>471</v>
      </c>
      <c r="B15" s="65">
        <v>1</v>
      </c>
      <c r="C15" s="66">
        <f>+B15/0.11</f>
        <v>9.090909090909092</v>
      </c>
      <c r="D15" s="65">
        <v>1</v>
      </c>
      <c r="E15" s="66">
        <v>9.09</v>
      </c>
      <c r="F15" s="65">
        <v>3</v>
      </c>
      <c r="G15" s="66">
        <v>23.076923076923077</v>
      </c>
      <c r="H15" s="29"/>
      <c r="I15" s="29"/>
      <c r="J15" s="29"/>
      <c r="K15" s="29"/>
      <c r="L15" s="29"/>
      <c r="M15" s="29"/>
      <c r="N15" s="29"/>
      <c r="O15" s="29"/>
      <c r="P15" s="29"/>
    </row>
    <row r="16" spans="1:16" s="132" customFormat="1" ht="15" customHeight="1">
      <c r="A16" s="20" t="s">
        <v>529</v>
      </c>
      <c r="B16" s="65">
        <v>5</v>
      </c>
      <c r="C16" s="66">
        <f>+B16/0.13</f>
        <v>38.46153846153846</v>
      </c>
      <c r="D16" s="65">
        <v>5</v>
      </c>
      <c r="E16" s="66">
        <v>38.46</v>
      </c>
      <c r="F16" s="65">
        <v>6</v>
      </c>
      <c r="G16" s="66">
        <v>46.15384615384615</v>
      </c>
      <c r="H16" s="29"/>
      <c r="I16" s="29"/>
      <c r="J16" s="29"/>
      <c r="K16" s="29"/>
      <c r="L16" s="29"/>
      <c r="M16" s="29"/>
      <c r="N16" s="29"/>
      <c r="O16" s="29"/>
      <c r="P16" s="29"/>
    </row>
    <row r="17" spans="1:16" s="132" customFormat="1" ht="15" customHeight="1">
      <c r="A17" s="20" t="s">
        <v>472</v>
      </c>
      <c r="B17" s="65">
        <v>3</v>
      </c>
      <c r="C17" s="66">
        <f>+B17/0.15</f>
        <v>20</v>
      </c>
      <c r="D17" s="65">
        <v>6</v>
      </c>
      <c r="E17" s="66">
        <v>42.85</v>
      </c>
      <c r="F17" s="65">
        <v>6</v>
      </c>
      <c r="G17" s="66">
        <v>42.857142857142854</v>
      </c>
      <c r="H17" s="29"/>
      <c r="I17" s="29"/>
      <c r="J17" s="29"/>
      <c r="K17" s="29"/>
      <c r="L17" s="29"/>
      <c r="M17" s="29"/>
      <c r="N17" s="29"/>
      <c r="O17" s="29"/>
      <c r="P17" s="29"/>
    </row>
    <row r="18" spans="1:16" s="132" customFormat="1" ht="15" customHeight="1">
      <c r="A18" s="20" t="s">
        <v>473</v>
      </c>
      <c r="B18" s="65">
        <v>0</v>
      </c>
      <c r="C18" s="66">
        <v>0</v>
      </c>
      <c r="D18" s="65">
        <v>0</v>
      </c>
      <c r="E18" s="66">
        <v>0</v>
      </c>
      <c r="F18" s="65">
        <v>2</v>
      </c>
      <c r="G18" s="66">
        <v>28.57142857142857</v>
      </c>
      <c r="H18" s="29"/>
      <c r="I18" s="29"/>
      <c r="J18" s="29"/>
      <c r="K18" s="29"/>
      <c r="L18" s="29"/>
      <c r="M18" s="29"/>
      <c r="N18" s="29"/>
      <c r="O18" s="29"/>
      <c r="P18" s="29"/>
    </row>
    <row r="19" spans="1:16" s="132" customFormat="1" ht="15" customHeight="1">
      <c r="A19" s="20" t="s">
        <v>530</v>
      </c>
      <c r="B19" s="65">
        <v>11</v>
      </c>
      <c r="C19" s="66">
        <f>+B19/0.25</f>
        <v>44</v>
      </c>
      <c r="D19" s="65">
        <v>11</v>
      </c>
      <c r="E19" s="66">
        <v>42.3</v>
      </c>
      <c r="F19" s="65">
        <v>12</v>
      </c>
      <c r="G19" s="66">
        <v>44.44444444444444</v>
      </c>
      <c r="H19" s="29"/>
      <c r="I19" s="29"/>
      <c r="J19" s="29"/>
      <c r="K19" s="29"/>
      <c r="L19" s="29"/>
      <c r="M19" s="29"/>
      <c r="N19" s="29"/>
      <c r="O19" s="29"/>
      <c r="P19" s="29"/>
    </row>
    <row r="20" spans="1:16" s="132" customFormat="1" ht="19.5" customHeight="1">
      <c r="A20" s="21" t="s">
        <v>474</v>
      </c>
      <c r="B20" s="122">
        <f>SUM(B21:B23)</f>
        <v>7</v>
      </c>
      <c r="C20" s="68">
        <f>+B20/0.21</f>
        <v>33.333333333333336</v>
      </c>
      <c r="D20" s="122">
        <v>7</v>
      </c>
      <c r="E20" s="68">
        <v>27.27</v>
      </c>
      <c r="F20" s="122">
        <v>8</v>
      </c>
      <c r="G20" s="68">
        <v>34.78260869565217</v>
      </c>
      <c r="H20" s="29"/>
      <c r="I20" s="29"/>
      <c r="J20" s="29"/>
      <c r="K20" s="29"/>
      <c r="L20" s="29"/>
      <c r="M20" s="29"/>
      <c r="N20" s="29"/>
      <c r="O20" s="29"/>
      <c r="P20" s="29"/>
    </row>
    <row r="21" spans="1:16" s="132" customFormat="1" ht="15" customHeight="1">
      <c r="A21" s="20" t="s">
        <v>531</v>
      </c>
      <c r="B21" s="65">
        <v>1</v>
      </c>
      <c r="C21" s="66">
        <f>+B21/0.08</f>
        <v>12.5</v>
      </c>
      <c r="D21" s="65">
        <v>1</v>
      </c>
      <c r="E21" s="66">
        <v>11.11</v>
      </c>
      <c r="F21" s="65">
        <v>2</v>
      </c>
      <c r="G21" s="66">
        <v>20</v>
      </c>
      <c r="H21" s="29"/>
      <c r="I21" s="29"/>
      <c r="J21" s="29"/>
      <c r="K21" s="29"/>
      <c r="L21" s="29"/>
      <c r="M21" s="29"/>
      <c r="N21" s="29"/>
      <c r="O21" s="29"/>
      <c r="P21" s="29"/>
    </row>
    <row r="22" spans="1:16" s="132" customFormat="1" ht="15" customHeight="1">
      <c r="A22" s="20" t="s">
        <v>475</v>
      </c>
      <c r="B22" s="65">
        <v>2</v>
      </c>
      <c r="C22" s="66">
        <f>+B22/0.02</f>
        <v>100</v>
      </c>
      <c r="D22" s="65">
        <v>2</v>
      </c>
      <c r="E22" s="66">
        <v>100</v>
      </c>
      <c r="F22" s="65">
        <v>2</v>
      </c>
      <c r="G22" s="66">
        <v>100</v>
      </c>
      <c r="H22" s="29"/>
      <c r="I22" s="29"/>
      <c r="J22" s="29"/>
      <c r="K22" s="29"/>
      <c r="L22" s="29"/>
      <c r="M22" s="29"/>
      <c r="N22" s="29"/>
      <c r="O22" s="29"/>
      <c r="P22" s="29"/>
    </row>
    <row r="23" spans="1:16" s="132" customFormat="1" ht="15" customHeight="1">
      <c r="A23" s="20" t="s">
        <v>532</v>
      </c>
      <c r="B23" s="65">
        <v>4</v>
      </c>
      <c r="C23" s="66">
        <f>+B23/0.11</f>
        <v>36.36363636363637</v>
      </c>
      <c r="D23" s="65">
        <v>4</v>
      </c>
      <c r="E23" s="66">
        <f>0.363636363636364*100</f>
        <v>36.36363636363637</v>
      </c>
      <c r="F23" s="65">
        <v>4</v>
      </c>
      <c r="G23" s="66">
        <v>36.36363636363637</v>
      </c>
      <c r="H23" s="29"/>
      <c r="I23" s="29"/>
      <c r="J23" s="29"/>
      <c r="K23" s="29"/>
      <c r="L23" s="29"/>
      <c r="M23" s="29"/>
      <c r="N23" s="29"/>
      <c r="O23" s="29"/>
      <c r="P23" s="29"/>
    </row>
    <row r="24" spans="1:16" s="133" customFormat="1" ht="19.5" customHeight="1">
      <c r="A24" s="22" t="s">
        <v>533</v>
      </c>
      <c r="B24" s="123">
        <f>+B20+B9</f>
        <v>43</v>
      </c>
      <c r="C24" s="78">
        <f>+B24/1.53</f>
        <v>28.104575163398692</v>
      </c>
      <c r="D24" s="123">
        <v>49</v>
      </c>
      <c r="E24" s="78">
        <v>30.8</v>
      </c>
      <c r="F24" s="123">
        <v>55</v>
      </c>
      <c r="G24" s="78">
        <v>33.53658536585366</v>
      </c>
      <c r="H24" s="29"/>
      <c r="I24" s="29"/>
      <c r="J24" s="29"/>
      <c r="K24" s="29"/>
      <c r="L24" s="29"/>
      <c r="M24" s="29"/>
      <c r="N24" s="29"/>
      <c r="O24" s="29"/>
      <c r="P24" s="29"/>
    </row>
    <row r="25" spans="1:16" s="5" customFormat="1" ht="19.5" customHeight="1">
      <c r="A25" s="23" t="s">
        <v>478</v>
      </c>
      <c r="B25" s="40"/>
      <c r="C25" s="73"/>
      <c r="D25" s="40"/>
      <c r="E25" s="73"/>
      <c r="F25" s="40"/>
      <c r="G25" s="73"/>
      <c r="H25" s="29"/>
      <c r="I25" s="29"/>
      <c r="J25" s="29"/>
      <c r="K25" s="29"/>
      <c r="L25" s="29"/>
      <c r="M25" s="29"/>
      <c r="N25" s="29"/>
      <c r="O25" s="29"/>
      <c r="P25" s="29"/>
    </row>
    <row r="26" spans="1:16" s="5" customFormat="1" ht="15" customHeight="1">
      <c r="A26" s="20" t="s">
        <v>534</v>
      </c>
      <c r="B26" s="65">
        <v>11</v>
      </c>
      <c r="C26" s="66">
        <f>+B26/0.35</f>
        <v>31.42857142857143</v>
      </c>
      <c r="D26" s="65">
        <v>12</v>
      </c>
      <c r="E26" s="66">
        <v>35.29</v>
      </c>
      <c r="F26" s="65">
        <v>13</v>
      </c>
      <c r="G26" s="66">
        <v>37.142857142857146</v>
      </c>
      <c r="H26" s="29"/>
      <c r="I26" s="29"/>
      <c r="J26" s="29"/>
      <c r="K26" s="29"/>
      <c r="L26" s="29"/>
      <c r="M26" s="29"/>
      <c r="N26" s="29"/>
      <c r="O26" s="29"/>
      <c r="P26" s="29"/>
    </row>
    <row r="27" spans="1:16" s="5" customFormat="1" ht="15" customHeight="1">
      <c r="A27" s="20" t="s">
        <v>535</v>
      </c>
      <c r="B27" s="65"/>
      <c r="C27" s="66"/>
      <c r="D27" s="65"/>
      <c r="E27" s="66"/>
      <c r="F27" s="65"/>
      <c r="G27" s="66"/>
      <c r="H27" s="29"/>
      <c r="I27" s="29"/>
      <c r="J27" s="29"/>
      <c r="K27" s="29"/>
      <c r="L27" s="29"/>
      <c r="M27" s="29"/>
      <c r="N27" s="29"/>
      <c r="O27" s="29"/>
      <c r="P27" s="29"/>
    </row>
    <row r="28" spans="1:16" s="5" customFormat="1" ht="15" customHeight="1">
      <c r="A28" s="24" t="s">
        <v>479</v>
      </c>
      <c r="B28" s="65">
        <v>6</v>
      </c>
      <c r="C28" s="66">
        <f>+B28/0.14</f>
        <v>42.857142857142854</v>
      </c>
      <c r="D28" s="65">
        <v>7</v>
      </c>
      <c r="E28" s="66">
        <f>+D28/14*100</f>
        <v>50</v>
      </c>
      <c r="F28" s="65">
        <v>9</v>
      </c>
      <c r="G28" s="66">
        <v>60</v>
      </c>
      <c r="H28" s="29"/>
      <c r="I28" s="29"/>
      <c r="J28" s="29"/>
      <c r="K28" s="29"/>
      <c r="L28" s="29"/>
      <c r="M28" s="29"/>
      <c r="N28" s="29"/>
      <c r="O28" s="29"/>
      <c r="P28" s="29"/>
    </row>
    <row r="29" spans="1:16" s="5" customFormat="1" ht="15" customHeight="1">
      <c r="A29" s="24" t="s">
        <v>480</v>
      </c>
      <c r="B29" s="65">
        <v>3</v>
      </c>
      <c r="C29" s="66">
        <f>+B29/0.15</f>
        <v>20</v>
      </c>
      <c r="D29" s="65">
        <v>7</v>
      </c>
      <c r="E29" s="66">
        <v>41.17</v>
      </c>
      <c r="F29" s="65">
        <v>7</v>
      </c>
      <c r="G29" s="66">
        <v>50</v>
      </c>
      <c r="H29" s="29"/>
      <c r="I29" s="29"/>
      <c r="J29" s="29"/>
      <c r="K29" s="29"/>
      <c r="L29" s="29"/>
      <c r="M29" s="29"/>
      <c r="N29" s="29"/>
      <c r="O29" s="29"/>
      <c r="P29" s="29"/>
    </row>
    <row r="30" spans="1:16" s="5" customFormat="1" ht="15" customHeight="1">
      <c r="A30" s="24" t="s">
        <v>481</v>
      </c>
      <c r="B30" s="65">
        <v>6</v>
      </c>
      <c r="C30" s="66">
        <f>+B30/0.17</f>
        <v>35.29411764705882</v>
      </c>
      <c r="D30" s="65">
        <v>8</v>
      </c>
      <c r="E30" s="66">
        <v>33.33</v>
      </c>
      <c r="F30" s="65">
        <v>8</v>
      </c>
      <c r="G30" s="66">
        <v>29.629629629629626</v>
      </c>
      <c r="H30" s="29"/>
      <c r="I30" s="29"/>
      <c r="J30" s="29"/>
      <c r="K30" s="29"/>
      <c r="L30" s="29"/>
      <c r="M30" s="29"/>
      <c r="N30" s="29"/>
      <c r="O30" s="29"/>
      <c r="P30" s="29"/>
    </row>
    <row r="31" spans="1:16" s="5" customFormat="1" ht="15" customHeight="1">
      <c r="A31" s="24" t="s">
        <v>482</v>
      </c>
      <c r="B31" s="65">
        <v>17</v>
      </c>
      <c r="C31" s="66">
        <f>+B31/0.72</f>
        <v>23.61111111111111</v>
      </c>
      <c r="D31" s="65">
        <v>15</v>
      </c>
      <c r="E31" s="66">
        <v>22.38</v>
      </c>
      <c r="F31" s="65">
        <v>18</v>
      </c>
      <c r="G31" s="66">
        <v>24.65753424657534</v>
      </c>
      <c r="H31" s="29"/>
      <c r="I31" s="29"/>
      <c r="J31" s="29"/>
      <c r="K31" s="29"/>
      <c r="L31" s="29"/>
      <c r="M31" s="29"/>
      <c r="N31" s="29"/>
      <c r="O31" s="29"/>
      <c r="P31" s="29"/>
    </row>
    <row r="32" spans="1:16" s="5" customFormat="1" ht="19.5" customHeight="1">
      <c r="A32" s="22" t="s">
        <v>533</v>
      </c>
      <c r="B32" s="34">
        <f>SUM(B26:B31)</f>
        <v>43</v>
      </c>
      <c r="C32" s="70">
        <f>+B32/1.53</f>
        <v>28.104575163398692</v>
      </c>
      <c r="D32" s="34">
        <f>SUM(D26:D31)</f>
        <v>49</v>
      </c>
      <c r="E32" s="70">
        <v>30.8</v>
      </c>
      <c r="F32" s="34">
        <v>55</v>
      </c>
      <c r="G32" s="70">
        <v>33.53658536585366</v>
      </c>
      <c r="H32" s="29"/>
      <c r="I32" s="29"/>
      <c r="J32" s="29"/>
      <c r="K32" s="29"/>
      <c r="L32" s="29"/>
      <c r="M32" s="29"/>
      <c r="N32" s="29"/>
      <c r="O32" s="29"/>
      <c r="P32" s="29"/>
    </row>
    <row r="33" spans="1:7" ht="12.75">
      <c r="A33" s="187" t="s">
        <v>58</v>
      </c>
      <c r="B33" s="188"/>
      <c r="C33" s="188"/>
      <c r="D33" s="188"/>
      <c r="E33" s="188"/>
      <c r="F33" s="188"/>
      <c r="G33" s="188"/>
    </row>
    <row r="37" ht="11.25">
      <c r="F37" s="58"/>
    </row>
    <row r="38" spans="4:7" ht="11.25">
      <c r="D38" s="1"/>
      <c r="E38" s="1"/>
      <c r="F38" s="1"/>
      <c r="G38" s="1"/>
    </row>
  </sheetData>
  <mergeCells count="12">
    <mergeCell ref="A2:C2"/>
    <mergeCell ref="C6:C8"/>
    <mergeCell ref="A3:F3"/>
    <mergeCell ref="D6:D8"/>
    <mergeCell ref="E6:E8"/>
    <mergeCell ref="D5:E5"/>
    <mergeCell ref="B5:C5"/>
    <mergeCell ref="B6:B8"/>
    <mergeCell ref="A6:A8"/>
    <mergeCell ref="F6:F8"/>
    <mergeCell ref="G6:G8"/>
    <mergeCell ref="F5:G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8.xml><?xml version="1.0" encoding="utf-8"?>
<worksheet xmlns="http://schemas.openxmlformats.org/spreadsheetml/2006/main" xmlns:r="http://schemas.openxmlformats.org/officeDocument/2006/relationships">
  <sheetPr codeName="Hoja8"/>
  <dimension ref="A2:X39"/>
  <sheetViews>
    <sheetView showGridLines="0" zoomScaleSheetLayoutView="100" workbookViewId="0" topLeftCell="A1">
      <selection activeCell="A1" sqref="A1"/>
    </sheetView>
  </sheetViews>
  <sheetFormatPr defaultColWidth="11.421875" defaultRowHeight="12.75"/>
  <cols>
    <col min="1" max="1" width="37.57421875" style="1" customWidth="1"/>
    <col min="2" max="9" width="6.00390625" style="6" customWidth="1"/>
    <col min="10" max="10" width="6.00390625" style="44" customWidth="1"/>
    <col min="11" max="12" width="6.00390625" style="6" customWidth="1"/>
    <col min="13" max="13" width="6.00390625" style="44" customWidth="1"/>
    <col min="14" max="18" width="6.00390625" style="6" customWidth="1"/>
    <col min="19" max="19" width="6.00390625" style="44" customWidth="1"/>
    <col min="20" max="21" width="6.00390625" style="6" customWidth="1"/>
    <col min="22" max="22" width="6.00390625" style="44" customWidth="1"/>
    <col min="23" max="23" width="11.421875" style="1" customWidth="1"/>
    <col min="24" max="16384" width="11.57421875" style="1" customWidth="1"/>
  </cols>
  <sheetData>
    <row r="1" ht="8.25" customHeight="1"/>
    <row r="2" spans="1:15" s="17" customFormat="1" ht="12" customHeight="1">
      <c r="A2" s="61"/>
      <c r="D2" s="61"/>
      <c r="E2" s="61"/>
      <c r="F2" s="61"/>
      <c r="G2" s="61"/>
      <c r="H2" s="61"/>
      <c r="I2" s="61"/>
      <c r="J2" s="61"/>
      <c r="K2" s="61"/>
      <c r="L2" s="61"/>
      <c r="M2" s="61"/>
      <c r="N2" s="61"/>
      <c r="O2" s="61"/>
    </row>
    <row r="3" spans="1:22" s="17" customFormat="1" ht="16.5" customHeight="1">
      <c r="A3" s="506" t="s">
        <v>59</v>
      </c>
      <c r="B3" s="506"/>
      <c r="C3" s="506"/>
      <c r="D3" s="506"/>
      <c r="E3" s="506"/>
      <c r="F3" s="506"/>
      <c r="G3" s="506"/>
      <c r="H3" s="506"/>
      <c r="I3" s="507"/>
      <c r="J3" s="507"/>
      <c r="K3" s="507"/>
      <c r="L3" s="507"/>
      <c r="M3" s="507"/>
      <c r="N3" s="14"/>
      <c r="O3" s="14"/>
      <c r="P3" s="14"/>
      <c r="Q3" s="14"/>
      <c r="R3" s="14"/>
      <c r="S3" s="14"/>
      <c r="T3" s="476" t="s">
        <v>60</v>
      </c>
      <c r="U3" s="476"/>
      <c r="V3" s="476"/>
    </row>
    <row r="4" spans="7:22" ht="3" customHeight="1">
      <c r="G4" s="44"/>
      <c r="I4" s="44"/>
      <c r="J4" s="6"/>
      <c r="O4" s="44"/>
      <c r="P4" s="1"/>
      <c r="Q4" s="1"/>
      <c r="R4" s="1"/>
      <c r="S4" s="1"/>
      <c r="T4" s="1"/>
      <c r="U4" s="1"/>
      <c r="V4" s="1"/>
    </row>
    <row r="5" spans="1:22" ht="16.5" customHeight="1">
      <c r="A5" s="27" t="s">
        <v>524</v>
      </c>
      <c r="B5" s="465" t="s">
        <v>484</v>
      </c>
      <c r="C5" s="465"/>
      <c r="D5" s="465"/>
      <c r="E5" s="465" t="s">
        <v>61</v>
      </c>
      <c r="F5" s="465"/>
      <c r="G5" s="465"/>
      <c r="H5" s="465" t="s">
        <v>62</v>
      </c>
      <c r="I5" s="465"/>
      <c r="J5" s="465"/>
      <c r="K5" s="465"/>
      <c r="L5" s="465"/>
      <c r="M5" s="465"/>
      <c r="N5" s="465"/>
      <c r="O5" s="465"/>
      <c r="P5" s="465"/>
      <c r="Q5" s="465"/>
      <c r="R5" s="465"/>
      <c r="S5" s="465"/>
      <c r="T5" s="465"/>
      <c r="U5" s="465"/>
      <c r="V5" s="465"/>
    </row>
    <row r="6" spans="1:22" ht="6" customHeight="1">
      <c r="A6" s="27"/>
      <c r="B6" s="465"/>
      <c r="C6" s="465"/>
      <c r="D6" s="465"/>
      <c r="E6" s="465"/>
      <c r="F6" s="465"/>
      <c r="G6" s="465"/>
      <c r="H6" s="129"/>
      <c r="I6" s="63"/>
      <c r="J6" s="63"/>
      <c r="K6" s="130"/>
      <c r="L6" s="130"/>
      <c r="M6" s="130"/>
      <c r="N6" s="130"/>
      <c r="O6" s="130"/>
      <c r="P6" s="130"/>
      <c r="Q6" s="130"/>
      <c r="R6" s="130"/>
      <c r="S6" s="131"/>
      <c r="T6" s="131"/>
      <c r="U6" s="131"/>
      <c r="V6" s="131"/>
    </row>
    <row r="7" spans="1:22" ht="28.5" customHeight="1">
      <c r="A7" s="28"/>
      <c r="B7" s="466"/>
      <c r="C7" s="466"/>
      <c r="D7" s="466"/>
      <c r="E7" s="466"/>
      <c r="F7" s="466"/>
      <c r="G7" s="466"/>
      <c r="H7" s="466" t="s">
        <v>65</v>
      </c>
      <c r="I7" s="466"/>
      <c r="J7" s="466"/>
      <c r="K7" s="466" t="s">
        <v>66</v>
      </c>
      <c r="L7" s="466"/>
      <c r="M7" s="466"/>
      <c r="N7" s="466" t="s">
        <v>67</v>
      </c>
      <c r="O7" s="466"/>
      <c r="P7" s="466"/>
      <c r="Q7" s="466" t="s">
        <v>68</v>
      </c>
      <c r="R7" s="466"/>
      <c r="S7" s="466"/>
      <c r="T7" s="466" t="s">
        <v>200</v>
      </c>
      <c r="U7" s="466"/>
      <c r="V7" s="466"/>
    </row>
    <row r="8" spans="1:22" ht="13.5" customHeight="1">
      <c r="A8" s="27"/>
      <c r="B8" s="18">
        <v>2010</v>
      </c>
      <c r="C8" s="18">
        <v>2009</v>
      </c>
      <c r="D8" s="18">
        <v>2008</v>
      </c>
      <c r="E8" s="18">
        <v>2010</v>
      </c>
      <c r="F8" s="18">
        <v>2009</v>
      </c>
      <c r="G8" s="18">
        <v>2008</v>
      </c>
      <c r="H8" s="18">
        <v>2010</v>
      </c>
      <c r="I8" s="18">
        <v>2009</v>
      </c>
      <c r="J8" s="18">
        <v>2008</v>
      </c>
      <c r="K8" s="18">
        <v>2010</v>
      </c>
      <c r="L8" s="18">
        <v>2009</v>
      </c>
      <c r="M8" s="18">
        <v>2008</v>
      </c>
      <c r="N8" s="18">
        <v>2010</v>
      </c>
      <c r="O8" s="18">
        <v>2009</v>
      </c>
      <c r="P8" s="18">
        <v>2008</v>
      </c>
      <c r="Q8" s="18">
        <v>2010</v>
      </c>
      <c r="R8" s="18">
        <v>2009</v>
      </c>
      <c r="S8" s="18">
        <v>2008</v>
      </c>
      <c r="T8" s="18">
        <v>2010</v>
      </c>
      <c r="U8" s="18">
        <v>2009</v>
      </c>
      <c r="V8" s="18">
        <v>2008</v>
      </c>
    </row>
    <row r="9" spans="1:24" s="5" customFormat="1" ht="19.5" customHeight="1">
      <c r="A9" s="19" t="s">
        <v>468</v>
      </c>
      <c r="B9" s="72">
        <v>96</v>
      </c>
      <c r="C9" s="72">
        <v>96</v>
      </c>
      <c r="D9" s="72">
        <v>104</v>
      </c>
      <c r="E9" s="102">
        <v>1.64</v>
      </c>
      <c r="F9" s="102">
        <v>1.48</v>
      </c>
      <c r="G9" s="102">
        <v>2.015</v>
      </c>
      <c r="H9" s="72">
        <v>48</v>
      </c>
      <c r="I9" s="72">
        <v>47</v>
      </c>
      <c r="J9" s="72">
        <v>34</v>
      </c>
      <c r="K9" s="72">
        <v>18</v>
      </c>
      <c r="L9" s="72">
        <v>21</v>
      </c>
      <c r="M9" s="72">
        <v>27</v>
      </c>
      <c r="N9" s="72">
        <v>13</v>
      </c>
      <c r="O9" s="72">
        <v>13</v>
      </c>
      <c r="P9" s="72">
        <v>19</v>
      </c>
      <c r="Q9" s="72">
        <v>7</v>
      </c>
      <c r="R9" s="72">
        <v>7</v>
      </c>
      <c r="S9" s="72">
        <v>11</v>
      </c>
      <c r="T9" s="72">
        <v>10</v>
      </c>
      <c r="U9" s="72">
        <v>8</v>
      </c>
      <c r="V9" s="72">
        <v>13</v>
      </c>
      <c r="W9" s="51"/>
      <c r="X9" s="1"/>
    </row>
    <row r="10" spans="1:24" s="132" customFormat="1" ht="15" customHeight="1">
      <c r="A10" s="20" t="s">
        <v>469</v>
      </c>
      <c r="B10" s="74">
        <v>7</v>
      </c>
      <c r="C10" s="74">
        <v>6</v>
      </c>
      <c r="D10" s="74">
        <v>6</v>
      </c>
      <c r="E10" s="103">
        <v>0.95</v>
      </c>
      <c r="F10" s="103">
        <v>0.7453333333333333</v>
      </c>
      <c r="G10" s="103">
        <v>1.057</v>
      </c>
      <c r="H10" s="74">
        <v>5</v>
      </c>
      <c r="I10" s="74">
        <v>4</v>
      </c>
      <c r="J10" s="74">
        <v>3</v>
      </c>
      <c r="K10" s="74">
        <v>1</v>
      </c>
      <c r="L10" s="74">
        <v>2</v>
      </c>
      <c r="M10" s="74">
        <v>3</v>
      </c>
      <c r="N10" s="74">
        <v>1</v>
      </c>
      <c r="O10" s="74">
        <v>0</v>
      </c>
      <c r="P10" s="74">
        <v>0</v>
      </c>
      <c r="Q10" s="74">
        <v>0</v>
      </c>
      <c r="R10" s="74">
        <v>0</v>
      </c>
      <c r="S10" s="74">
        <v>0</v>
      </c>
      <c r="T10" s="74">
        <v>0</v>
      </c>
      <c r="U10" s="74">
        <v>0</v>
      </c>
      <c r="V10" s="74">
        <v>0</v>
      </c>
      <c r="W10" s="51"/>
      <c r="X10" s="1"/>
    </row>
    <row r="11" spans="1:24" s="132" customFormat="1" ht="15" customHeight="1">
      <c r="A11" s="20" t="s">
        <v>526</v>
      </c>
      <c r="B11" s="74">
        <v>9</v>
      </c>
      <c r="C11" s="74">
        <v>12</v>
      </c>
      <c r="D11" s="74">
        <v>14</v>
      </c>
      <c r="E11" s="103">
        <v>1.89</v>
      </c>
      <c r="F11" s="103">
        <v>1.9669166666666664</v>
      </c>
      <c r="G11" s="103">
        <v>2.428</v>
      </c>
      <c r="H11" s="74">
        <v>1</v>
      </c>
      <c r="I11" s="74">
        <v>5</v>
      </c>
      <c r="J11" s="74">
        <v>4</v>
      </c>
      <c r="K11" s="74">
        <v>5</v>
      </c>
      <c r="L11" s="74">
        <v>0</v>
      </c>
      <c r="M11" s="74">
        <v>2</v>
      </c>
      <c r="N11" s="74">
        <v>2</v>
      </c>
      <c r="O11" s="74">
        <v>5</v>
      </c>
      <c r="P11" s="74">
        <v>4</v>
      </c>
      <c r="Q11" s="74">
        <v>0</v>
      </c>
      <c r="R11" s="74">
        <v>0</v>
      </c>
      <c r="S11" s="74">
        <v>0</v>
      </c>
      <c r="T11" s="74">
        <v>1</v>
      </c>
      <c r="U11" s="74">
        <v>2</v>
      </c>
      <c r="V11" s="74">
        <v>4</v>
      </c>
      <c r="W11" s="51"/>
      <c r="X11" s="1"/>
    </row>
    <row r="12" spans="1:24" s="132" customFormat="1" ht="15" customHeight="1">
      <c r="A12" s="20" t="s">
        <v>527</v>
      </c>
      <c r="B12" s="74">
        <v>9</v>
      </c>
      <c r="C12" s="74">
        <v>9</v>
      </c>
      <c r="D12" s="74">
        <v>11</v>
      </c>
      <c r="E12" s="103">
        <v>3.71</v>
      </c>
      <c r="F12" s="103">
        <v>2.714111111111111</v>
      </c>
      <c r="G12" s="103">
        <v>2.354</v>
      </c>
      <c r="H12" s="74">
        <v>2</v>
      </c>
      <c r="I12" s="74">
        <v>1</v>
      </c>
      <c r="J12" s="74">
        <v>1</v>
      </c>
      <c r="K12" s="74">
        <v>1</v>
      </c>
      <c r="L12" s="74">
        <v>2</v>
      </c>
      <c r="M12" s="74">
        <v>4</v>
      </c>
      <c r="N12" s="74">
        <v>2</v>
      </c>
      <c r="O12" s="74">
        <v>3</v>
      </c>
      <c r="P12" s="74">
        <v>2</v>
      </c>
      <c r="Q12" s="74">
        <v>0</v>
      </c>
      <c r="R12" s="74">
        <v>2</v>
      </c>
      <c r="S12" s="74">
        <v>3</v>
      </c>
      <c r="T12" s="74">
        <v>4</v>
      </c>
      <c r="U12" s="74">
        <v>1</v>
      </c>
      <c r="V12" s="74">
        <v>1</v>
      </c>
      <c r="W12" s="51"/>
      <c r="X12" s="1"/>
    </row>
    <row r="13" spans="1:24" s="132" customFormat="1" ht="15" customHeight="1">
      <c r="A13" s="20" t="s">
        <v>470</v>
      </c>
      <c r="B13" s="74">
        <v>7</v>
      </c>
      <c r="C13" s="74">
        <v>7</v>
      </c>
      <c r="D13" s="74">
        <v>5</v>
      </c>
      <c r="E13" s="103">
        <v>0.75</v>
      </c>
      <c r="F13" s="103">
        <v>0.31842857142857145</v>
      </c>
      <c r="G13" s="103">
        <v>1.055</v>
      </c>
      <c r="H13" s="74">
        <v>6</v>
      </c>
      <c r="I13" s="74">
        <v>7</v>
      </c>
      <c r="J13" s="74">
        <v>3</v>
      </c>
      <c r="K13" s="74">
        <v>0</v>
      </c>
      <c r="L13" s="74">
        <v>0</v>
      </c>
      <c r="M13" s="74">
        <v>1</v>
      </c>
      <c r="N13" s="74">
        <v>0</v>
      </c>
      <c r="O13" s="74">
        <v>0</v>
      </c>
      <c r="P13" s="74">
        <v>1</v>
      </c>
      <c r="Q13" s="74">
        <v>1</v>
      </c>
      <c r="R13" s="74">
        <v>0</v>
      </c>
      <c r="S13" s="74">
        <v>0</v>
      </c>
      <c r="T13" s="74">
        <v>0</v>
      </c>
      <c r="U13" s="74">
        <v>0</v>
      </c>
      <c r="V13" s="74">
        <v>0</v>
      </c>
      <c r="W13" s="51"/>
      <c r="X13" s="1"/>
    </row>
    <row r="14" spans="1:24" s="132" customFormat="1" ht="15" customHeight="1">
      <c r="A14" s="20" t="s">
        <v>528</v>
      </c>
      <c r="B14" s="74">
        <v>10</v>
      </c>
      <c r="C14" s="74">
        <v>10</v>
      </c>
      <c r="D14" s="74">
        <v>12</v>
      </c>
      <c r="E14" s="103">
        <v>1.16</v>
      </c>
      <c r="F14" s="103">
        <v>1.409</v>
      </c>
      <c r="G14" s="103">
        <v>2.438</v>
      </c>
      <c r="H14" s="74">
        <v>6</v>
      </c>
      <c r="I14" s="74">
        <v>4</v>
      </c>
      <c r="J14" s="74">
        <v>4</v>
      </c>
      <c r="K14" s="74">
        <v>1</v>
      </c>
      <c r="L14" s="74">
        <v>4</v>
      </c>
      <c r="M14" s="74">
        <v>4</v>
      </c>
      <c r="N14" s="74">
        <v>2</v>
      </c>
      <c r="O14" s="74">
        <v>1</v>
      </c>
      <c r="P14" s="74">
        <v>2</v>
      </c>
      <c r="Q14" s="74">
        <v>1</v>
      </c>
      <c r="R14" s="74">
        <v>0</v>
      </c>
      <c r="S14" s="74">
        <v>1</v>
      </c>
      <c r="T14" s="74">
        <v>0</v>
      </c>
      <c r="U14" s="74">
        <v>1</v>
      </c>
      <c r="V14" s="74">
        <v>1</v>
      </c>
      <c r="W14" s="51"/>
      <c r="X14" s="1"/>
    </row>
    <row r="15" spans="1:24" s="132" customFormat="1" ht="15" customHeight="1">
      <c r="A15" s="20" t="s">
        <v>471</v>
      </c>
      <c r="B15" s="74">
        <v>5</v>
      </c>
      <c r="C15" s="74">
        <v>7</v>
      </c>
      <c r="D15" s="74">
        <v>9</v>
      </c>
      <c r="E15" s="103">
        <v>0.63</v>
      </c>
      <c r="F15" s="103">
        <v>0.5381428571428571</v>
      </c>
      <c r="G15" s="103">
        <v>2.208</v>
      </c>
      <c r="H15" s="74">
        <v>4</v>
      </c>
      <c r="I15" s="74">
        <v>6</v>
      </c>
      <c r="J15" s="74">
        <v>5</v>
      </c>
      <c r="K15" s="74">
        <v>1</v>
      </c>
      <c r="L15" s="74">
        <v>1</v>
      </c>
      <c r="M15" s="74">
        <v>0</v>
      </c>
      <c r="N15" s="74">
        <v>0</v>
      </c>
      <c r="O15" s="74">
        <v>0</v>
      </c>
      <c r="P15" s="74">
        <v>0</v>
      </c>
      <c r="Q15" s="74">
        <v>0</v>
      </c>
      <c r="R15" s="74">
        <v>0</v>
      </c>
      <c r="S15" s="74">
        <v>1</v>
      </c>
      <c r="T15" s="74">
        <v>0</v>
      </c>
      <c r="U15" s="74">
        <v>0</v>
      </c>
      <c r="V15" s="74">
        <v>3</v>
      </c>
      <c r="W15" s="51"/>
      <c r="X15" s="1"/>
    </row>
    <row r="16" spans="1:24" s="132" customFormat="1" ht="15" customHeight="1">
      <c r="A16" s="20" t="s">
        <v>529</v>
      </c>
      <c r="B16" s="74">
        <v>11</v>
      </c>
      <c r="C16" s="74">
        <v>10</v>
      </c>
      <c r="D16" s="74">
        <v>8</v>
      </c>
      <c r="E16" s="103">
        <v>1.28</v>
      </c>
      <c r="F16" s="103">
        <v>1.4209</v>
      </c>
      <c r="G16" s="103">
        <v>1.746</v>
      </c>
      <c r="H16" s="74">
        <v>7</v>
      </c>
      <c r="I16" s="74">
        <v>6</v>
      </c>
      <c r="J16" s="74">
        <v>4</v>
      </c>
      <c r="K16" s="74">
        <v>0</v>
      </c>
      <c r="L16" s="74">
        <v>1</v>
      </c>
      <c r="M16" s="74">
        <v>0</v>
      </c>
      <c r="N16" s="74">
        <v>1</v>
      </c>
      <c r="O16" s="74">
        <v>0</v>
      </c>
      <c r="P16" s="74">
        <v>2</v>
      </c>
      <c r="Q16" s="74">
        <v>3</v>
      </c>
      <c r="R16" s="74">
        <v>2</v>
      </c>
      <c r="S16" s="74">
        <v>2</v>
      </c>
      <c r="T16" s="74">
        <v>0</v>
      </c>
      <c r="U16" s="74">
        <v>1</v>
      </c>
      <c r="V16" s="74">
        <v>0</v>
      </c>
      <c r="W16" s="51"/>
      <c r="X16" s="1"/>
    </row>
    <row r="17" spans="1:24" s="132" customFormat="1" ht="15" customHeight="1">
      <c r="A17" s="20" t="s">
        <v>472</v>
      </c>
      <c r="B17" s="74">
        <v>13</v>
      </c>
      <c r="C17" s="74">
        <v>10</v>
      </c>
      <c r="D17" s="74">
        <v>12</v>
      </c>
      <c r="E17" s="103">
        <v>1.52</v>
      </c>
      <c r="F17" s="103">
        <v>1.5684</v>
      </c>
      <c r="G17" s="103">
        <v>2.075</v>
      </c>
      <c r="H17" s="74">
        <v>7</v>
      </c>
      <c r="I17" s="74">
        <v>4</v>
      </c>
      <c r="J17" s="74">
        <v>2</v>
      </c>
      <c r="K17" s="74">
        <v>2</v>
      </c>
      <c r="L17" s="74">
        <v>4</v>
      </c>
      <c r="M17" s="74">
        <v>4</v>
      </c>
      <c r="N17" s="74">
        <v>2</v>
      </c>
      <c r="O17" s="74">
        <v>1</v>
      </c>
      <c r="P17" s="74">
        <v>4</v>
      </c>
      <c r="Q17" s="74">
        <v>1</v>
      </c>
      <c r="R17" s="74">
        <v>0</v>
      </c>
      <c r="S17" s="74">
        <v>1</v>
      </c>
      <c r="T17" s="74">
        <v>1</v>
      </c>
      <c r="U17" s="74">
        <v>1</v>
      </c>
      <c r="V17" s="74">
        <v>1</v>
      </c>
      <c r="W17" s="51"/>
      <c r="X17" s="1"/>
    </row>
    <row r="18" spans="1:24" s="132" customFormat="1" ht="15" customHeight="1">
      <c r="A18" s="20" t="s">
        <v>473</v>
      </c>
      <c r="B18" s="74">
        <v>4</v>
      </c>
      <c r="C18" s="74">
        <v>4</v>
      </c>
      <c r="D18" s="74">
        <v>6</v>
      </c>
      <c r="E18" s="103">
        <v>1.71</v>
      </c>
      <c r="F18" s="103">
        <v>1.44325</v>
      </c>
      <c r="G18" s="103">
        <v>1.794</v>
      </c>
      <c r="H18" s="74">
        <v>1</v>
      </c>
      <c r="I18" s="74">
        <v>2</v>
      </c>
      <c r="J18" s="74">
        <v>1</v>
      </c>
      <c r="K18" s="74">
        <v>2</v>
      </c>
      <c r="L18" s="74">
        <v>1</v>
      </c>
      <c r="M18" s="74">
        <v>3</v>
      </c>
      <c r="N18" s="74">
        <v>1</v>
      </c>
      <c r="O18" s="74">
        <v>1</v>
      </c>
      <c r="P18" s="74">
        <v>2</v>
      </c>
      <c r="Q18" s="74">
        <v>0</v>
      </c>
      <c r="R18" s="74">
        <v>0</v>
      </c>
      <c r="S18" s="74">
        <v>0</v>
      </c>
      <c r="T18" s="74">
        <v>0</v>
      </c>
      <c r="U18" s="74">
        <v>0</v>
      </c>
      <c r="V18" s="74">
        <v>0</v>
      </c>
      <c r="W18" s="51"/>
      <c r="X18" s="1"/>
    </row>
    <row r="19" spans="1:24" s="132" customFormat="1" ht="15" customHeight="1">
      <c r="A19" s="20" t="s">
        <v>530</v>
      </c>
      <c r="B19" s="74">
        <v>21</v>
      </c>
      <c r="C19" s="74">
        <v>21</v>
      </c>
      <c r="D19" s="74">
        <v>21</v>
      </c>
      <c r="E19" s="103">
        <v>1.92</v>
      </c>
      <c r="F19" s="103">
        <v>1.6294285714285712</v>
      </c>
      <c r="G19" s="103">
        <v>1.871</v>
      </c>
      <c r="H19" s="74">
        <v>9</v>
      </c>
      <c r="I19" s="74">
        <v>8</v>
      </c>
      <c r="J19" s="74">
        <v>7</v>
      </c>
      <c r="K19" s="74">
        <v>5</v>
      </c>
      <c r="L19" s="74">
        <v>6</v>
      </c>
      <c r="M19" s="74">
        <v>6</v>
      </c>
      <c r="N19" s="74">
        <v>2</v>
      </c>
      <c r="O19" s="74">
        <v>2</v>
      </c>
      <c r="P19" s="74">
        <v>2</v>
      </c>
      <c r="Q19" s="74">
        <v>1</v>
      </c>
      <c r="R19" s="74">
        <v>3</v>
      </c>
      <c r="S19" s="74">
        <v>3</v>
      </c>
      <c r="T19" s="74">
        <v>4</v>
      </c>
      <c r="U19" s="74">
        <v>2</v>
      </c>
      <c r="V19" s="74">
        <v>3</v>
      </c>
      <c r="W19" s="51"/>
      <c r="X19" s="1"/>
    </row>
    <row r="20" spans="1:24" s="132" customFormat="1" ht="19.5" customHeight="1">
      <c r="A20" s="21" t="s">
        <v>474</v>
      </c>
      <c r="B20" s="76">
        <v>17</v>
      </c>
      <c r="C20" s="76">
        <v>18</v>
      </c>
      <c r="D20" s="76">
        <v>17</v>
      </c>
      <c r="E20" s="105">
        <v>1.98</v>
      </c>
      <c r="F20" s="105">
        <v>1.69</v>
      </c>
      <c r="G20" s="105">
        <v>1.346</v>
      </c>
      <c r="H20" s="76">
        <v>9</v>
      </c>
      <c r="I20" s="76">
        <v>10</v>
      </c>
      <c r="J20" s="76">
        <v>9</v>
      </c>
      <c r="K20" s="76">
        <v>4</v>
      </c>
      <c r="L20" s="76">
        <v>3</v>
      </c>
      <c r="M20" s="76">
        <v>5</v>
      </c>
      <c r="N20" s="76">
        <v>0</v>
      </c>
      <c r="O20" s="76">
        <v>2</v>
      </c>
      <c r="P20" s="76">
        <v>1</v>
      </c>
      <c r="Q20" s="76">
        <v>2</v>
      </c>
      <c r="R20" s="76">
        <v>1</v>
      </c>
      <c r="S20" s="76">
        <v>1</v>
      </c>
      <c r="T20" s="76">
        <v>2</v>
      </c>
      <c r="U20" s="76">
        <v>2</v>
      </c>
      <c r="V20" s="76">
        <v>1</v>
      </c>
      <c r="W20" s="51"/>
      <c r="X20" s="1"/>
    </row>
    <row r="21" spans="1:24" s="132" customFormat="1" ht="15" customHeight="1">
      <c r="A21" s="20" t="s">
        <v>531</v>
      </c>
      <c r="B21" s="74">
        <v>8</v>
      </c>
      <c r="C21" s="74">
        <v>9</v>
      </c>
      <c r="D21" s="74">
        <v>9</v>
      </c>
      <c r="E21" s="103">
        <v>1.09</v>
      </c>
      <c r="F21" s="103">
        <v>1.089222222222222</v>
      </c>
      <c r="G21" s="103">
        <v>0.957</v>
      </c>
      <c r="H21" s="74">
        <v>5</v>
      </c>
      <c r="I21" s="74">
        <v>6</v>
      </c>
      <c r="J21" s="74">
        <v>6</v>
      </c>
      <c r="K21" s="74">
        <v>2</v>
      </c>
      <c r="L21" s="74">
        <v>1</v>
      </c>
      <c r="M21" s="74">
        <v>3</v>
      </c>
      <c r="N21" s="74">
        <v>0</v>
      </c>
      <c r="O21" s="74">
        <v>2</v>
      </c>
      <c r="P21" s="74">
        <v>0</v>
      </c>
      <c r="Q21" s="74">
        <v>1</v>
      </c>
      <c r="R21" s="74">
        <v>0</v>
      </c>
      <c r="S21" s="74">
        <v>0</v>
      </c>
      <c r="T21" s="74">
        <v>0</v>
      </c>
      <c r="U21" s="74">
        <v>0</v>
      </c>
      <c r="V21" s="74">
        <v>0</v>
      </c>
      <c r="W21" s="51"/>
      <c r="X21" s="1"/>
    </row>
    <row r="22" spans="1:24" s="132" customFormat="1" ht="15" customHeight="1">
      <c r="A22" s="20" t="s">
        <v>475</v>
      </c>
      <c r="B22" s="74">
        <v>1</v>
      </c>
      <c r="C22" s="74">
        <v>1</v>
      </c>
      <c r="D22" s="74">
        <v>1</v>
      </c>
      <c r="E22" s="103">
        <v>1.97</v>
      </c>
      <c r="F22" s="103">
        <v>1.971</v>
      </c>
      <c r="G22" s="103">
        <v>1.829</v>
      </c>
      <c r="H22" s="74">
        <v>0</v>
      </c>
      <c r="I22" s="74">
        <v>0</v>
      </c>
      <c r="J22" s="74">
        <v>0</v>
      </c>
      <c r="K22" s="74">
        <v>1</v>
      </c>
      <c r="L22" s="74">
        <v>1</v>
      </c>
      <c r="M22" s="74">
        <v>1</v>
      </c>
      <c r="N22" s="74">
        <v>0</v>
      </c>
      <c r="O22" s="74">
        <v>0</v>
      </c>
      <c r="P22" s="74">
        <v>0</v>
      </c>
      <c r="Q22" s="74">
        <v>0</v>
      </c>
      <c r="R22" s="74">
        <v>0</v>
      </c>
      <c r="S22" s="74">
        <v>0</v>
      </c>
      <c r="T22" s="74">
        <v>0</v>
      </c>
      <c r="U22" s="74">
        <v>0</v>
      </c>
      <c r="V22" s="74">
        <v>0</v>
      </c>
      <c r="W22" s="51"/>
      <c r="X22" s="1"/>
    </row>
    <row r="23" spans="1:24" s="132" customFormat="1" ht="15" customHeight="1">
      <c r="A23" s="20" t="s">
        <v>532</v>
      </c>
      <c r="B23" s="74">
        <v>8</v>
      </c>
      <c r="C23" s="74">
        <v>8</v>
      </c>
      <c r="D23" s="74">
        <v>7</v>
      </c>
      <c r="E23" s="103">
        <v>2.86</v>
      </c>
      <c r="F23" s="103">
        <v>2.347</v>
      </c>
      <c r="G23" s="103">
        <v>1.778</v>
      </c>
      <c r="H23" s="74">
        <v>4</v>
      </c>
      <c r="I23" s="74">
        <v>4</v>
      </c>
      <c r="J23" s="74">
        <v>3</v>
      </c>
      <c r="K23" s="74">
        <v>1</v>
      </c>
      <c r="L23" s="74">
        <v>1</v>
      </c>
      <c r="M23" s="74">
        <v>1</v>
      </c>
      <c r="N23" s="74">
        <v>0</v>
      </c>
      <c r="O23" s="74">
        <v>0</v>
      </c>
      <c r="P23" s="74">
        <v>1</v>
      </c>
      <c r="Q23" s="74">
        <v>1</v>
      </c>
      <c r="R23" s="74">
        <v>1</v>
      </c>
      <c r="S23" s="74">
        <v>1</v>
      </c>
      <c r="T23" s="74">
        <v>2</v>
      </c>
      <c r="U23" s="74">
        <v>14</v>
      </c>
      <c r="V23" s="74">
        <v>1</v>
      </c>
      <c r="W23" s="51"/>
      <c r="X23" s="1"/>
    </row>
    <row r="24" spans="1:24" s="133" customFormat="1" ht="19.5" customHeight="1">
      <c r="A24" s="22" t="s">
        <v>533</v>
      </c>
      <c r="B24" s="77">
        <v>113</v>
      </c>
      <c r="C24" s="77">
        <v>114</v>
      </c>
      <c r="D24" s="77">
        <v>121</v>
      </c>
      <c r="E24" s="124">
        <v>1.69</v>
      </c>
      <c r="F24" s="124">
        <v>1.517736842105263</v>
      </c>
      <c r="G24" s="124">
        <v>1.921</v>
      </c>
      <c r="H24" s="77">
        <v>57</v>
      </c>
      <c r="I24" s="77">
        <v>57</v>
      </c>
      <c r="J24" s="77">
        <v>43</v>
      </c>
      <c r="K24" s="77">
        <v>22</v>
      </c>
      <c r="L24" s="77">
        <v>24</v>
      </c>
      <c r="M24" s="77">
        <v>32</v>
      </c>
      <c r="N24" s="77">
        <v>13</v>
      </c>
      <c r="O24" s="77">
        <v>15</v>
      </c>
      <c r="P24" s="77">
        <v>20</v>
      </c>
      <c r="Q24" s="77">
        <v>9</v>
      </c>
      <c r="R24" s="77">
        <v>8</v>
      </c>
      <c r="S24" s="77">
        <v>12</v>
      </c>
      <c r="T24" s="77">
        <v>12</v>
      </c>
      <c r="U24" s="77">
        <v>10</v>
      </c>
      <c r="V24" s="77">
        <v>14</v>
      </c>
      <c r="W24" s="51"/>
      <c r="X24" s="1"/>
    </row>
    <row r="25" spans="1:24" s="5" customFormat="1" ht="19.5" customHeight="1">
      <c r="A25" s="23" t="s">
        <v>478</v>
      </c>
      <c r="B25" s="125"/>
      <c r="C25" s="125"/>
      <c r="D25" s="126"/>
      <c r="E25" s="125"/>
      <c r="F25" s="126"/>
      <c r="G25" s="127"/>
      <c r="H25" s="125"/>
      <c r="I25" s="126"/>
      <c r="J25" s="126"/>
      <c r="K25" s="125"/>
      <c r="L25" s="126"/>
      <c r="M25" s="126"/>
      <c r="N25" s="125"/>
      <c r="O25" s="126"/>
      <c r="P25" s="126"/>
      <c r="Q25" s="125"/>
      <c r="R25" s="126"/>
      <c r="S25" s="126"/>
      <c r="T25" s="125"/>
      <c r="U25" s="126"/>
      <c r="V25" s="126"/>
      <c r="W25" s="51"/>
      <c r="X25" s="1"/>
    </row>
    <row r="26" spans="1:24" s="132" customFormat="1" ht="15" customHeight="1">
      <c r="A26" s="20" t="s">
        <v>534</v>
      </c>
      <c r="B26" s="74">
        <v>26</v>
      </c>
      <c r="C26" s="74">
        <v>25</v>
      </c>
      <c r="D26" s="74">
        <v>29</v>
      </c>
      <c r="E26" s="103">
        <v>1.63</v>
      </c>
      <c r="F26" s="103">
        <v>1.29</v>
      </c>
      <c r="G26" s="103">
        <v>1.58</v>
      </c>
      <c r="H26" s="74">
        <v>15</v>
      </c>
      <c r="I26" s="74">
        <v>15</v>
      </c>
      <c r="J26" s="74">
        <v>10</v>
      </c>
      <c r="K26" s="74">
        <v>6</v>
      </c>
      <c r="L26" s="74">
        <v>4</v>
      </c>
      <c r="M26" s="74">
        <v>10</v>
      </c>
      <c r="N26" s="74">
        <v>2</v>
      </c>
      <c r="O26" s="74">
        <v>4</v>
      </c>
      <c r="P26" s="74">
        <v>7</v>
      </c>
      <c r="Q26" s="74">
        <v>0</v>
      </c>
      <c r="R26" s="74">
        <v>1</v>
      </c>
      <c r="S26" s="74">
        <v>1</v>
      </c>
      <c r="T26" s="74">
        <v>3</v>
      </c>
      <c r="U26" s="74">
        <v>1</v>
      </c>
      <c r="V26" s="74">
        <v>1</v>
      </c>
      <c r="W26" s="51"/>
      <c r="X26" s="1"/>
    </row>
    <row r="27" spans="1:24" s="132" customFormat="1" ht="15" customHeight="1">
      <c r="A27" s="20" t="s">
        <v>535</v>
      </c>
      <c r="B27" s="128"/>
      <c r="C27" s="128"/>
      <c r="D27" s="74"/>
      <c r="E27" s="103"/>
      <c r="F27" s="74"/>
      <c r="G27" s="103"/>
      <c r="H27" s="128"/>
      <c r="I27" s="103"/>
      <c r="J27" s="74"/>
      <c r="K27" s="128"/>
      <c r="L27" s="74"/>
      <c r="M27" s="74"/>
      <c r="N27" s="128"/>
      <c r="O27" s="74"/>
      <c r="P27" s="74"/>
      <c r="Q27" s="128"/>
      <c r="R27" s="74"/>
      <c r="S27" s="74"/>
      <c r="T27" s="128"/>
      <c r="U27" s="74"/>
      <c r="V27" s="74"/>
      <c r="W27" s="51"/>
      <c r="X27" s="1"/>
    </row>
    <row r="28" spans="1:24" s="132" customFormat="1" ht="15" customHeight="1">
      <c r="A28" s="24" t="s">
        <v>479</v>
      </c>
      <c r="B28" s="74">
        <v>8</v>
      </c>
      <c r="C28" s="74">
        <v>8</v>
      </c>
      <c r="D28" s="74">
        <v>10</v>
      </c>
      <c r="E28" s="103">
        <v>2.28</v>
      </c>
      <c r="F28" s="103">
        <v>2.00775</v>
      </c>
      <c r="G28" s="103">
        <v>2.04</v>
      </c>
      <c r="H28" s="74">
        <v>2</v>
      </c>
      <c r="I28" s="74">
        <v>2</v>
      </c>
      <c r="J28" s="74">
        <v>2</v>
      </c>
      <c r="K28" s="74">
        <v>2</v>
      </c>
      <c r="L28" s="74">
        <v>3</v>
      </c>
      <c r="M28" s="74">
        <v>4</v>
      </c>
      <c r="N28" s="74">
        <v>0</v>
      </c>
      <c r="O28" s="74">
        <v>1</v>
      </c>
      <c r="P28" s="74">
        <v>1</v>
      </c>
      <c r="Q28" s="74">
        <v>3</v>
      </c>
      <c r="R28" s="74">
        <v>1</v>
      </c>
      <c r="S28" s="74">
        <v>2</v>
      </c>
      <c r="T28" s="74">
        <v>1</v>
      </c>
      <c r="U28" s="74">
        <v>1</v>
      </c>
      <c r="V28" s="74">
        <v>1</v>
      </c>
      <c r="W28" s="51"/>
      <c r="X28" s="1"/>
    </row>
    <row r="29" spans="1:24" s="132" customFormat="1" ht="15" customHeight="1">
      <c r="A29" s="24" t="s">
        <v>480</v>
      </c>
      <c r="B29" s="74">
        <v>12</v>
      </c>
      <c r="C29" s="74">
        <v>13</v>
      </c>
      <c r="D29" s="74">
        <v>11</v>
      </c>
      <c r="E29" s="103">
        <v>1.51</v>
      </c>
      <c r="F29" s="103">
        <v>1.5570000000000002</v>
      </c>
      <c r="G29" s="103">
        <v>2.313</v>
      </c>
      <c r="H29" s="74">
        <v>5</v>
      </c>
      <c r="I29" s="74">
        <v>7</v>
      </c>
      <c r="J29" s="74">
        <v>1</v>
      </c>
      <c r="K29" s="74">
        <v>4</v>
      </c>
      <c r="L29" s="74">
        <v>1</v>
      </c>
      <c r="M29" s="74">
        <v>5</v>
      </c>
      <c r="N29" s="74">
        <v>1</v>
      </c>
      <c r="O29" s="74">
        <v>2</v>
      </c>
      <c r="P29" s="74">
        <v>1</v>
      </c>
      <c r="Q29" s="74">
        <v>1</v>
      </c>
      <c r="R29" s="74">
        <v>3</v>
      </c>
      <c r="S29" s="74">
        <v>3</v>
      </c>
      <c r="T29" s="74">
        <v>1</v>
      </c>
      <c r="U29" s="74">
        <v>0</v>
      </c>
      <c r="V29" s="74">
        <v>1</v>
      </c>
      <c r="W29" s="51"/>
      <c r="X29" s="1"/>
    </row>
    <row r="30" spans="1:24" s="132" customFormat="1" ht="15" customHeight="1">
      <c r="A30" s="24" t="s">
        <v>481</v>
      </c>
      <c r="B30" s="74">
        <v>15</v>
      </c>
      <c r="C30" s="74">
        <v>22</v>
      </c>
      <c r="D30" s="74">
        <v>19</v>
      </c>
      <c r="E30" s="103">
        <v>1.69</v>
      </c>
      <c r="F30" s="103">
        <v>1.1511818181818183</v>
      </c>
      <c r="G30" s="103">
        <v>1.759</v>
      </c>
      <c r="H30" s="74">
        <v>8</v>
      </c>
      <c r="I30" s="74">
        <v>14</v>
      </c>
      <c r="J30" s="74">
        <v>8</v>
      </c>
      <c r="K30" s="74">
        <v>1</v>
      </c>
      <c r="L30" s="74">
        <v>3</v>
      </c>
      <c r="M30" s="74">
        <v>5</v>
      </c>
      <c r="N30" s="74">
        <v>4</v>
      </c>
      <c r="O30" s="74">
        <v>3</v>
      </c>
      <c r="P30" s="74">
        <v>2</v>
      </c>
      <c r="Q30" s="74">
        <v>0</v>
      </c>
      <c r="R30" s="74">
        <v>0</v>
      </c>
      <c r="S30" s="74">
        <v>1</v>
      </c>
      <c r="T30" s="74">
        <v>2</v>
      </c>
      <c r="U30" s="74">
        <v>2</v>
      </c>
      <c r="V30" s="74">
        <v>3</v>
      </c>
      <c r="W30" s="51"/>
      <c r="X30" s="1"/>
    </row>
    <row r="31" spans="1:24" s="133" customFormat="1" ht="15" customHeight="1">
      <c r="A31" s="24" t="s">
        <v>482</v>
      </c>
      <c r="B31" s="74">
        <v>52</v>
      </c>
      <c r="C31" s="74">
        <v>46</v>
      </c>
      <c r="D31" s="74">
        <v>52</v>
      </c>
      <c r="E31" s="103">
        <v>1.68</v>
      </c>
      <c r="F31" s="103">
        <v>1.723195652173913</v>
      </c>
      <c r="G31" s="103">
        <v>2.065</v>
      </c>
      <c r="H31" s="74">
        <v>27</v>
      </c>
      <c r="I31" s="74">
        <v>19</v>
      </c>
      <c r="J31" s="74">
        <v>22</v>
      </c>
      <c r="K31" s="74">
        <v>9</v>
      </c>
      <c r="L31" s="74">
        <v>13</v>
      </c>
      <c r="M31" s="74">
        <v>8</v>
      </c>
      <c r="N31" s="74">
        <v>6</v>
      </c>
      <c r="O31" s="74">
        <v>5</v>
      </c>
      <c r="P31" s="74">
        <v>9</v>
      </c>
      <c r="Q31" s="74">
        <v>5</v>
      </c>
      <c r="R31" s="74">
        <v>3</v>
      </c>
      <c r="S31" s="74">
        <v>5</v>
      </c>
      <c r="T31" s="74">
        <v>5</v>
      </c>
      <c r="U31" s="74">
        <v>6</v>
      </c>
      <c r="V31" s="74">
        <v>8</v>
      </c>
      <c r="W31" s="51"/>
      <c r="X31" s="1"/>
    </row>
    <row r="32" spans="1:24" s="5" customFormat="1" ht="17.25" customHeight="1">
      <c r="A32" s="22" t="s">
        <v>533</v>
      </c>
      <c r="B32" s="83">
        <f>SUM(B26:B31)</f>
        <v>113</v>
      </c>
      <c r="C32" s="83">
        <v>114</v>
      </c>
      <c r="D32" s="83">
        <v>121</v>
      </c>
      <c r="E32" s="106">
        <v>1.69</v>
      </c>
      <c r="F32" s="106">
        <v>1.517736842105264</v>
      </c>
      <c r="G32" s="106">
        <v>1.921</v>
      </c>
      <c r="H32" s="83">
        <f>SUM(H26:H31)</f>
        <v>57</v>
      </c>
      <c r="I32" s="83">
        <v>57</v>
      </c>
      <c r="J32" s="83">
        <v>43</v>
      </c>
      <c r="K32" s="83">
        <f>SUM(K26:K31)</f>
        <v>22</v>
      </c>
      <c r="L32" s="83">
        <v>24</v>
      </c>
      <c r="M32" s="83">
        <v>32</v>
      </c>
      <c r="N32" s="83">
        <f>SUM(N26:N31)</f>
        <v>13</v>
      </c>
      <c r="O32" s="83">
        <v>15</v>
      </c>
      <c r="P32" s="83">
        <v>20</v>
      </c>
      <c r="Q32" s="83">
        <f>SUM(Q26:Q31)</f>
        <v>9</v>
      </c>
      <c r="R32" s="83">
        <v>8</v>
      </c>
      <c r="S32" s="83">
        <v>12</v>
      </c>
      <c r="T32" s="83">
        <f>SUM(T26:T31)</f>
        <v>12</v>
      </c>
      <c r="U32" s="83">
        <v>10</v>
      </c>
      <c r="V32" s="83">
        <v>14</v>
      </c>
      <c r="W32" s="51"/>
      <c r="X32" s="1"/>
    </row>
    <row r="33" ht="1.5" customHeight="1">
      <c r="W33" s="51"/>
    </row>
    <row r="34" spans="1:22" ht="31.5" customHeight="1">
      <c r="A34" s="474" t="s">
        <v>136</v>
      </c>
      <c r="B34" s="474"/>
      <c r="C34" s="474"/>
      <c r="D34" s="474"/>
      <c r="E34" s="474"/>
      <c r="F34" s="474"/>
      <c r="G34" s="474"/>
      <c r="H34" s="474"/>
      <c r="I34" s="474"/>
      <c r="J34" s="474"/>
      <c r="K34" s="474"/>
      <c r="L34" s="474"/>
      <c r="M34" s="474"/>
      <c r="N34" s="474"/>
      <c r="O34" s="474"/>
      <c r="P34" s="474"/>
      <c r="Q34" s="474"/>
      <c r="R34" s="474"/>
      <c r="S34" s="474"/>
      <c r="T34" s="474"/>
      <c r="U34" s="474"/>
      <c r="V34" s="474"/>
    </row>
    <row r="35" spans="1:22" ht="11.25">
      <c r="A35" s="474" t="s">
        <v>58</v>
      </c>
      <c r="B35" s="474"/>
      <c r="C35" s="474"/>
      <c r="D35" s="474"/>
      <c r="E35" s="474"/>
      <c r="F35" s="474"/>
      <c r="G35" s="474"/>
      <c r="H35" s="474"/>
      <c r="I35" s="474"/>
      <c r="J35" s="474"/>
      <c r="K35" s="474"/>
      <c r="L35" s="474"/>
      <c r="M35" s="474"/>
      <c r="N35" s="474"/>
      <c r="O35" s="474"/>
      <c r="P35" s="474"/>
      <c r="Q35" s="474"/>
      <c r="R35" s="474"/>
      <c r="S35" s="474"/>
      <c r="T35" s="474"/>
      <c r="U35" s="474"/>
      <c r="V35" s="474"/>
    </row>
    <row r="36" spans="1:22" ht="36.75" customHeight="1">
      <c r="A36" s="474"/>
      <c r="B36" s="474"/>
      <c r="C36" s="474"/>
      <c r="D36" s="474"/>
      <c r="E36" s="474"/>
      <c r="F36" s="474"/>
      <c r="G36" s="474"/>
      <c r="H36" s="474"/>
      <c r="I36" s="474"/>
      <c r="J36" s="474"/>
      <c r="K36" s="474"/>
      <c r="L36" s="474"/>
      <c r="M36" s="474"/>
      <c r="N36" s="474"/>
      <c r="O36" s="474"/>
      <c r="P36" s="474"/>
      <c r="Q36" s="474"/>
      <c r="R36" s="474"/>
      <c r="S36" s="474"/>
      <c r="T36" s="474"/>
      <c r="U36" s="474"/>
      <c r="V36" s="474"/>
    </row>
    <row r="37" spans="1:22" ht="36.75" customHeight="1">
      <c r="A37" s="474"/>
      <c r="B37" s="474"/>
      <c r="C37" s="474"/>
      <c r="D37" s="474"/>
      <c r="E37" s="474"/>
      <c r="F37" s="475"/>
      <c r="G37" s="474"/>
      <c r="H37" s="474"/>
      <c r="I37" s="474"/>
      <c r="J37" s="474"/>
      <c r="K37" s="474"/>
      <c r="L37" s="474"/>
      <c r="M37" s="474"/>
      <c r="N37" s="474"/>
      <c r="O37" s="474"/>
      <c r="P37" s="474"/>
      <c r="Q37" s="474"/>
      <c r="R37" s="474"/>
      <c r="S37" s="474"/>
      <c r="T37" s="474"/>
      <c r="U37" s="474"/>
      <c r="V37" s="474"/>
    </row>
    <row r="38" spans="2:21" ht="11.25">
      <c r="B38" s="44"/>
      <c r="C38" s="44"/>
      <c r="D38" s="44"/>
      <c r="E38" s="44"/>
      <c r="F38" s="44"/>
      <c r="G38" s="44"/>
      <c r="H38" s="44"/>
      <c r="I38" s="44"/>
      <c r="K38" s="44"/>
      <c r="L38" s="44"/>
      <c r="N38" s="44"/>
      <c r="O38" s="44"/>
      <c r="P38" s="44"/>
      <c r="Q38" s="44"/>
      <c r="R38" s="44"/>
      <c r="T38" s="44"/>
      <c r="U38" s="44"/>
    </row>
    <row r="39" spans="2:21" ht="11.25">
      <c r="B39" s="44"/>
      <c r="C39" s="44"/>
      <c r="D39" s="44"/>
      <c r="E39" s="44"/>
      <c r="F39" s="44"/>
      <c r="G39" s="44"/>
      <c r="H39" s="44"/>
      <c r="I39" s="44"/>
      <c r="K39" s="44"/>
      <c r="L39" s="44"/>
      <c r="N39" s="44"/>
      <c r="O39" s="44"/>
      <c r="P39" s="44"/>
      <c r="Q39" s="44"/>
      <c r="R39" s="44"/>
      <c r="T39" s="44"/>
      <c r="U39" s="44"/>
    </row>
  </sheetData>
  <mergeCells count="14">
    <mergeCell ref="A34:V34"/>
    <mergeCell ref="A3:M3"/>
    <mergeCell ref="T3:V3"/>
    <mergeCell ref="Q7:S7"/>
    <mergeCell ref="A36:V36"/>
    <mergeCell ref="A37:V37"/>
    <mergeCell ref="A35:V35"/>
    <mergeCell ref="H5:V5"/>
    <mergeCell ref="E5:G7"/>
    <mergeCell ref="B5:D7"/>
    <mergeCell ref="T7:V7"/>
    <mergeCell ref="H7:J7"/>
    <mergeCell ref="K7:M7"/>
    <mergeCell ref="N7:P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9.xml><?xml version="1.0" encoding="utf-8"?>
<worksheet xmlns="http://schemas.openxmlformats.org/spreadsheetml/2006/main" xmlns:r="http://schemas.openxmlformats.org/officeDocument/2006/relationships">
  <sheetPr codeName="Hoja9"/>
  <dimension ref="A2:R43"/>
  <sheetViews>
    <sheetView showGridLines="0" zoomScaleSheetLayoutView="100" workbookViewId="0" topLeftCell="A1">
      <selection activeCell="A1" sqref="A1"/>
    </sheetView>
  </sheetViews>
  <sheetFormatPr defaultColWidth="11.421875" defaultRowHeight="12.75"/>
  <cols>
    <col min="1" max="1" width="37.57421875" style="135" customWidth="1"/>
    <col min="2" max="2" width="7.140625" style="136" customWidth="1"/>
    <col min="3" max="3" width="7.140625" style="137" customWidth="1"/>
    <col min="4" max="4" width="10.00390625" style="137" customWidth="1"/>
    <col min="5" max="6" width="7.57421875" style="136" customWidth="1"/>
    <col min="7" max="10" width="7.57421875" style="137" customWidth="1"/>
    <col min="11" max="12" width="7.57421875" style="136" customWidth="1"/>
    <col min="13" max="13" width="7.57421875" style="137" customWidth="1"/>
    <col min="14" max="15" width="7.57421875" style="136" customWidth="1"/>
    <col min="16" max="16" width="7.57421875" style="137" customWidth="1"/>
    <col min="17" max="16384" width="11.57421875" style="135" customWidth="1"/>
  </cols>
  <sheetData>
    <row r="1" ht="14.25" customHeight="1"/>
    <row r="2" spans="1:16" ht="12" customHeight="1">
      <c r="A2" s="61"/>
      <c r="B2" s="61"/>
      <c r="C2" s="61"/>
      <c r="D2" s="61"/>
      <c r="E2" s="61"/>
      <c r="F2" s="61"/>
      <c r="G2" s="61"/>
      <c r="H2" s="61"/>
      <c r="I2" s="61"/>
      <c r="J2" s="61"/>
      <c r="K2" s="61"/>
      <c r="L2" s="61"/>
      <c r="M2" s="61"/>
      <c r="N2" s="61"/>
      <c r="O2" s="61"/>
      <c r="P2" s="61"/>
    </row>
    <row r="3" spans="1:16" ht="22.5" customHeight="1">
      <c r="A3" s="506" t="s">
        <v>137</v>
      </c>
      <c r="B3" s="506"/>
      <c r="C3" s="506"/>
      <c r="D3" s="506"/>
      <c r="E3" s="506"/>
      <c r="F3" s="506"/>
      <c r="G3" s="506"/>
      <c r="H3" s="506"/>
      <c r="I3" s="507"/>
      <c r="J3" s="507"/>
      <c r="K3" s="507"/>
      <c r="L3" s="507"/>
      <c r="M3" s="14"/>
      <c r="N3" s="14"/>
      <c r="O3" s="476" t="s">
        <v>138</v>
      </c>
      <c r="P3" s="476"/>
    </row>
    <row r="4" spans="1:15" ht="5.25" customHeight="1">
      <c r="A4" s="138"/>
      <c r="F4" s="137"/>
      <c r="I4" s="136"/>
      <c r="L4" s="137"/>
      <c r="M4" s="136"/>
      <c r="N4" s="137"/>
      <c r="O4" s="137"/>
    </row>
    <row r="5" spans="1:16" ht="18.75" customHeight="1">
      <c r="A5" s="458" t="s">
        <v>524</v>
      </c>
      <c r="B5" s="465" t="s">
        <v>139</v>
      </c>
      <c r="C5" s="460"/>
      <c r="D5" s="460"/>
      <c r="E5" s="466" t="s">
        <v>140</v>
      </c>
      <c r="F5" s="466"/>
      <c r="G5" s="466"/>
      <c r="H5" s="466"/>
      <c r="I5" s="466"/>
      <c r="J5" s="466"/>
      <c r="K5" s="466"/>
      <c r="L5" s="466"/>
      <c r="M5" s="466"/>
      <c r="N5" s="466"/>
      <c r="O5" s="466"/>
      <c r="P5" s="466"/>
    </row>
    <row r="6" spans="1:16" ht="40.5" customHeight="1">
      <c r="A6" s="458"/>
      <c r="B6" s="460"/>
      <c r="C6" s="460"/>
      <c r="D6" s="460"/>
      <c r="E6" s="463" t="s">
        <v>141</v>
      </c>
      <c r="F6" s="463"/>
      <c r="G6" s="463"/>
      <c r="H6" s="463" t="s">
        <v>142</v>
      </c>
      <c r="I6" s="463"/>
      <c r="J6" s="463"/>
      <c r="K6" s="463" t="s">
        <v>143</v>
      </c>
      <c r="L6" s="463"/>
      <c r="M6" s="463"/>
      <c r="N6" s="463" t="s">
        <v>144</v>
      </c>
      <c r="O6" s="463"/>
      <c r="P6" s="463"/>
    </row>
    <row r="7" spans="1:16" ht="27.75" customHeight="1">
      <c r="A7" s="458"/>
      <c r="B7" s="461"/>
      <c r="C7" s="461"/>
      <c r="D7" s="461"/>
      <c r="E7" s="463" t="s">
        <v>64</v>
      </c>
      <c r="F7" s="463"/>
      <c r="G7" s="463"/>
      <c r="H7" s="463" t="s">
        <v>64</v>
      </c>
      <c r="I7" s="463"/>
      <c r="J7" s="463"/>
      <c r="K7" s="463" t="s">
        <v>64</v>
      </c>
      <c r="L7" s="463"/>
      <c r="M7" s="463"/>
      <c r="N7" s="463" t="s">
        <v>64</v>
      </c>
      <c r="O7" s="463"/>
      <c r="P7" s="463"/>
    </row>
    <row r="8" spans="1:16" s="141" customFormat="1" ht="33" customHeight="1">
      <c r="A8" s="459"/>
      <c r="B8" s="63" t="s">
        <v>64</v>
      </c>
      <c r="C8" s="139" t="s">
        <v>525</v>
      </c>
      <c r="D8" s="139" t="s">
        <v>145</v>
      </c>
      <c r="E8" s="140">
        <v>2010</v>
      </c>
      <c r="F8" s="140">
        <v>2009</v>
      </c>
      <c r="G8" s="140">
        <v>2008</v>
      </c>
      <c r="H8" s="140">
        <v>2010</v>
      </c>
      <c r="I8" s="140">
        <v>2009</v>
      </c>
      <c r="J8" s="140">
        <v>2008</v>
      </c>
      <c r="K8" s="140">
        <v>2010</v>
      </c>
      <c r="L8" s="140">
        <v>2009</v>
      </c>
      <c r="M8" s="140">
        <v>2008</v>
      </c>
      <c r="N8" s="140">
        <v>2010</v>
      </c>
      <c r="O8" s="140">
        <v>2009</v>
      </c>
      <c r="P8" s="140">
        <v>2008</v>
      </c>
    </row>
    <row r="9" spans="1:18" s="142" customFormat="1" ht="19.5" customHeight="1">
      <c r="A9" s="19" t="s">
        <v>468</v>
      </c>
      <c r="B9" s="85">
        <f>SUM(B10:B19)</f>
        <v>44</v>
      </c>
      <c r="C9" s="114">
        <f>SUM(C10:C19)</f>
        <v>28.800000000000004</v>
      </c>
      <c r="D9" s="76">
        <v>-605</v>
      </c>
      <c r="E9" s="85">
        <f>SUM(E10:E19)</f>
        <v>27</v>
      </c>
      <c r="F9" s="85">
        <v>27</v>
      </c>
      <c r="G9" s="85">
        <f>SUM(G10:G19)</f>
        <v>28</v>
      </c>
      <c r="H9" s="314">
        <f>SUM(H10:H19)</f>
        <v>17</v>
      </c>
      <c r="I9" s="85">
        <v>21</v>
      </c>
      <c r="J9" s="85">
        <f>SUM(J10:J19)</f>
        <v>23</v>
      </c>
      <c r="K9" s="85">
        <f>SUM(K10:K19)</f>
        <v>0</v>
      </c>
      <c r="L9" s="85">
        <v>0</v>
      </c>
      <c r="M9" s="85">
        <f>SUM(M10:M19)</f>
        <v>1</v>
      </c>
      <c r="N9" s="85">
        <f>SUM(N10:N19)</f>
        <v>0</v>
      </c>
      <c r="O9" s="85">
        <v>2</v>
      </c>
      <c r="P9" s="85">
        <f>SUM(P10:P19)</f>
        <v>0</v>
      </c>
      <c r="Q9" s="149"/>
      <c r="R9" s="141"/>
    </row>
    <row r="10" spans="1:18" s="142" customFormat="1" ht="15" customHeight="1">
      <c r="A10" s="20" t="s">
        <v>469</v>
      </c>
      <c r="B10" s="74">
        <v>3</v>
      </c>
      <c r="C10" s="103">
        <v>2</v>
      </c>
      <c r="D10" s="86">
        <v>-1790</v>
      </c>
      <c r="E10" s="74">
        <v>2</v>
      </c>
      <c r="F10" s="74">
        <v>1</v>
      </c>
      <c r="G10" s="74">
        <v>2</v>
      </c>
      <c r="H10" s="325">
        <v>1</v>
      </c>
      <c r="I10" s="74">
        <v>3</v>
      </c>
      <c r="J10" s="74">
        <v>2</v>
      </c>
      <c r="K10" s="74">
        <v>0</v>
      </c>
      <c r="L10" s="74">
        <v>0</v>
      </c>
      <c r="M10" s="74">
        <v>1</v>
      </c>
      <c r="N10" s="74">
        <v>0</v>
      </c>
      <c r="O10" s="74">
        <v>0</v>
      </c>
      <c r="P10" s="74">
        <v>0</v>
      </c>
      <c r="Q10" s="149"/>
      <c r="R10" s="141"/>
    </row>
    <row r="11" spans="1:18" s="142" customFormat="1" ht="15" customHeight="1">
      <c r="A11" s="20" t="s">
        <v>526</v>
      </c>
      <c r="B11" s="74">
        <v>4</v>
      </c>
      <c r="C11" s="103">
        <v>2.6</v>
      </c>
      <c r="D11" s="86">
        <v>32</v>
      </c>
      <c r="E11" s="74">
        <v>1</v>
      </c>
      <c r="F11" s="74">
        <v>2</v>
      </c>
      <c r="G11" s="74">
        <v>1</v>
      </c>
      <c r="H11" s="325">
        <v>3</v>
      </c>
      <c r="I11" s="74">
        <v>2</v>
      </c>
      <c r="J11" s="74">
        <v>3</v>
      </c>
      <c r="K11" s="74">
        <v>0</v>
      </c>
      <c r="L11" s="74">
        <v>0</v>
      </c>
      <c r="M11" s="74">
        <v>0</v>
      </c>
      <c r="N11" s="74">
        <v>0</v>
      </c>
      <c r="O11" s="74">
        <v>0</v>
      </c>
      <c r="P11" s="74">
        <v>0</v>
      </c>
      <c r="Q11" s="149"/>
      <c r="R11" s="141"/>
    </row>
    <row r="12" spans="1:18" s="142" customFormat="1" ht="15" customHeight="1">
      <c r="A12" s="20" t="s">
        <v>527</v>
      </c>
      <c r="B12" s="74">
        <v>6</v>
      </c>
      <c r="C12" s="103">
        <v>3.9</v>
      </c>
      <c r="D12" s="86">
        <v>-203</v>
      </c>
      <c r="E12" s="74">
        <v>4</v>
      </c>
      <c r="F12" s="74">
        <v>4</v>
      </c>
      <c r="G12" s="74">
        <v>3</v>
      </c>
      <c r="H12" s="325">
        <v>2</v>
      </c>
      <c r="I12" s="74">
        <v>2</v>
      </c>
      <c r="J12" s="74">
        <v>5</v>
      </c>
      <c r="K12" s="74">
        <v>0</v>
      </c>
      <c r="L12" s="74">
        <v>0</v>
      </c>
      <c r="M12" s="74">
        <v>0</v>
      </c>
      <c r="N12" s="74">
        <v>0</v>
      </c>
      <c r="O12" s="74">
        <v>1</v>
      </c>
      <c r="P12" s="74">
        <v>0</v>
      </c>
      <c r="Q12" s="149"/>
      <c r="R12" s="141"/>
    </row>
    <row r="13" spans="1:18" s="142" customFormat="1" ht="15" customHeight="1">
      <c r="A13" s="20" t="s">
        <v>470</v>
      </c>
      <c r="B13" s="74">
        <v>5</v>
      </c>
      <c r="C13" s="103">
        <v>3.3</v>
      </c>
      <c r="D13" s="86">
        <v>54</v>
      </c>
      <c r="E13" s="74">
        <v>1</v>
      </c>
      <c r="F13" s="74">
        <v>1</v>
      </c>
      <c r="G13" s="74">
        <v>2</v>
      </c>
      <c r="H13" s="325">
        <v>4</v>
      </c>
      <c r="I13" s="74">
        <v>3</v>
      </c>
      <c r="J13" s="74"/>
      <c r="K13" s="74">
        <v>0</v>
      </c>
      <c r="L13" s="74">
        <v>0</v>
      </c>
      <c r="M13" s="74">
        <v>0</v>
      </c>
      <c r="N13" s="74">
        <v>0</v>
      </c>
      <c r="O13" s="74">
        <v>0</v>
      </c>
      <c r="P13" s="74">
        <v>0</v>
      </c>
      <c r="Q13" s="149"/>
      <c r="R13" s="141"/>
    </row>
    <row r="14" spans="1:18" s="142" customFormat="1" ht="15" customHeight="1">
      <c r="A14" s="20" t="s">
        <v>528</v>
      </c>
      <c r="B14" s="74">
        <v>6</v>
      </c>
      <c r="C14" s="103">
        <v>3.9</v>
      </c>
      <c r="D14" s="86">
        <v>-19</v>
      </c>
      <c r="E14" s="74">
        <v>5</v>
      </c>
      <c r="F14" s="74">
        <v>4</v>
      </c>
      <c r="G14" s="74">
        <v>4</v>
      </c>
      <c r="H14" s="325">
        <v>1</v>
      </c>
      <c r="I14" s="74">
        <v>2</v>
      </c>
      <c r="J14" s="74">
        <v>2</v>
      </c>
      <c r="K14" s="74">
        <v>0</v>
      </c>
      <c r="L14" s="74">
        <v>0</v>
      </c>
      <c r="M14" s="74">
        <v>0</v>
      </c>
      <c r="N14" s="74">
        <v>0</v>
      </c>
      <c r="O14" s="74">
        <v>0</v>
      </c>
      <c r="P14" s="74">
        <v>0</v>
      </c>
      <c r="Q14" s="149"/>
      <c r="R14" s="141"/>
    </row>
    <row r="15" spans="1:18" s="142" customFormat="1" ht="15" customHeight="1">
      <c r="A15" s="20" t="s">
        <v>471</v>
      </c>
      <c r="B15" s="74">
        <v>2</v>
      </c>
      <c r="C15" s="103">
        <v>1.3</v>
      </c>
      <c r="D15" s="86">
        <v>-1187</v>
      </c>
      <c r="E15" s="74">
        <v>2</v>
      </c>
      <c r="F15" s="74">
        <v>3</v>
      </c>
      <c r="G15" s="74">
        <v>3</v>
      </c>
      <c r="H15" s="325">
        <v>0</v>
      </c>
      <c r="I15" s="74">
        <v>0</v>
      </c>
      <c r="J15" s="74">
        <v>1</v>
      </c>
      <c r="K15" s="74">
        <v>0</v>
      </c>
      <c r="L15" s="74">
        <v>0</v>
      </c>
      <c r="M15" s="74">
        <v>0</v>
      </c>
      <c r="N15" s="74">
        <v>0</v>
      </c>
      <c r="O15" s="74">
        <v>1</v>
      </c>
      <c r="P15" s="74">
        <v>0</v>
      </c>
      <c r="Q15" s="149"/>
      <c r="R15" s="141"/>
    </row>
    <row r="16" spans="1:18" s="142" customFormat="1" ht="15" customHeight="1">
      <c r="A16" s="20" t="s">
        <v>529</v>
      </c>
      <c r="B16" s="74">
        <v>4</v>
      </c>
      <c r="C16" s="103">
        <v>2.6</v>
      </c>
      <c r="D16" s="86">
        <v>148</v>
      </c>
      <c r="E16" s="74">
        <v>1</v>
      </c>
      <c r="F16" s="74">
        <v>2</v>
      </c>
      <c r="G16" s="74">
        <v>3</v>
      </c>
      <c r="H16" s="325">
        <v>3</v>
      </c>
      <c r="I16" s="74">
        <v>3</v>
      </c>
      <c r="J16" s="74">
        <v>1</v>
      </c>
      <c r="K16" s="74">
        <v>0</v>
      </c>
      <c r="L16" s="74">
        <v>0</v>
      </c>
      <c r="M16" s="74">
        <v>0</v>
      </c>
      <c r="N16" s="74">
        <v>0</v>
      </c>
      <c r="O16" s="74">
        <v>0</v>
      </c>
      <c r="P16" s="74">
        <v>0</v>
      </c>
      <c r="Q16" s="149"/>
      <c r="R16" s="141"/>
    </row>
    <row r="17" spans="1:18" s="142" customFormat="1" ht="15" customHeight="1">
      <c r="A17" s="20" t="s">
        <v>472</v>
      </c>
      <c r="B17" s="74">
        <v>5</v>
      </c>
      <c r="C17" s="103">
        <v>3.3</v>
      </c>
      <c r="D17" s="86">
        <v>-735</v>
      </c>
      <c r="E17" s="74">
        <v>5</v>
      </c>
      <c r="F17" s="74">
        <v>4</v>
      </c>
      <c r="G17" s="74">
        <v>5</v>
      </c>
      <c r="H17" s="325">
        <v>0</v>
      </c>
      <c r="I17" s="74">
        <v>3</v>
      </c>
      <c r="J17" s="74">
        <v>2</v>
      </c>
      <c r="K17" s="74">
        <v>0</v>
      </c>
      <c r="L17" s="74">
        <v>0</v>
      </c>
      <c r="M17" s="74">
        <v>0</v>
      </c>
      <c r="N17" s="74">
        <v>0</v>
      </c>
      <c r="O17" s="74">
        <v>0</v>
      </c>
      <c r="P17" s="74">
        <v>0</v>
      </c>
      <c r="Q17" s="149"/>
      <c r="R17" s="141"/>
    </row>
    <row r="18" spans="1:18" s="142" customFormat="1" ht="15" customHeight="1">
      <c r="A18" s="20" t="s">
        <v>473</v>
      </c>
      <c r="B18" s="74">
        <v>2</v>
      </c>
      <c r="C18" s="103">
        <v>1.3</v>
      </c>
      <c r="D18" s="86">
        <v>-144</v>
      </c>
      <c r="E18" s="74">
        <v>1</v>
      </c>
      <c r="F18" s="74">
        <v>1</v>
      </c>
      <c r="G18" s="74">
        <v>0</v>
      </c>
      <c r="H18" s="325">
        <v>1</v>
      </c>
      <c r="I18" s="74">
        <v>1</v>
      </c>
      <c r="J18" s="74">
        <v>3</v>
      </c>
      <c r="K18" s="74">
        <v>0</v>
      </c>
      <c r="L18" s="74">
        <v>0</v>
      </c>
      <c r="M18" s="74">
        <v>0</v>
      </c>
      <c r="N18" s="74">
        <v>0</v>
      </c>
      <c r="O18" s="74">
        <v>0</v>
      </c>
      <c r="P18" s="74">
        <v>0</v>
      </c>
      <c r="Q18" s="149"/>
      <c r="R18" s="141"/>
    </row>
    <row r="19" spans="1:18" s="142" customFormat="1" ht="15" customHeight="1">
      <c r="A19" s="20" t="s">
        <v>530</v>
      </c>
      <c r="B19" s="74">
        <v>7</v>
      </c>
      <c r="C19" s="103">
        <v>4.6</v>
      </c>
      <c r="D19" s="86">
        <v>-2085</v>
      </c>
      <c r="E19" s="74">
        <v>5</v>
      </c>
      <c r="F19" s="74">
        <v>5</v>
      </c>
      <c r="G19" s="74">
        <v>5</v>
      </c>
      <c r="H19" s="325">
        <v>2</v>
      </c>
      <c r="I19" s="74">
        <v>2</v>
      </c>
      <c r="J19" s="74">
        <v>4</v>
      </c>
      <c r="K19" s="74">
        <v>0</v>
      </c>
      <c r="L19" s="74">
        <v>0</v>
      </c>
      <c r="M19" s="74">
        <v>0</v>
      </c>
      <c r="N19" s="74">
        <v>0</v>
      </c>
      <c r="O19" s="74">
        <v>0</v>
      </c>
      <c r="P19" s="74">
        <v>0</v>
      </c>
      <c r="Q19" s="149"/>
      <c r="R19" s="141"/>
    </row>
    <row r="20" spans="1:18" s="144" customFormat="1" ht="19.5" customHeight="1">
      <c r="A20" s="21" t="s">
        <v>474</v>
      </c>
      <c r="B20" s="76">
        <f>SUM(B21:B23)</f>
        <v>10</v>
      </c>
      <c r="C20" s="143">
        <f>SUM(C21:C23)</f>
        <v>6.5</v>
      </c>
      <c r="D20" s="76">
        <v>-10602</v>
      </c>
      <c r="E20" s="76">
        <f>SUM(E21:E23)</f>
        <v>7</v>
      </c>
      <c r="F20" s="76">
        <v>6</v>
      </c>
      <c r="G20" s="76">
        <f>+G21+G22+G23</f>
        <v>5</v>
      </c>
      <c r="H20" s="323">
        <f>SUM(H21:H23)</f>
        <v>0</v>
      </c>
      <c r="I20" s="76">
        <v>4</v>
      </c>
      <c r="J20" s="76">
        <f>+J21+J23</f>
        <v>5</v>
      </c>
      <c r="K20" s="76">
        <f>SUM(K21:K23)</f>
        <v>1</v>
      </c>
      <c r="L20" s="76">
        <v>0</v>
      </c>
      <c r="M20" s="76">
        <v>0</v>
      </c>
      <c r="N20" s="76">
        <f>SUM(N21:N23)</f>
        <v>2</v>
      </c>
      <c r="O20" s="76">
        <v>2</v>
      </c>
      <c r="P20" s="76">
        <f>+P21+P22+P23</f>
        <v>1</v>
      </c>
      <c r="Q20" s="149"/>
      <c r="R20" s="141"/>
    </row>
    <row r="21" spans="1:18" s="142" customFormat="1" ht="15" customHeight="1">
      <c r="A21" s="20" t="s">
        <v>531</v>
      </c>
      <c r="B21" s="74">
        <v>8</v>
      </c>
      <c r="C21" s="103">
        <v>5.2</v>
      </c>
      <c r="D21" s="86">
        <v>-14882</v>
      </c>
      <c r="E21" s="74">
        <v>6</v>
      </c>
      <c r="F21" s="74">
        <v>5</v>
      </c>
      <c r="G21" s="74">
        <v>5</v>
      </c>
      <c r="H21" s="325">
        <v>0</v>
      </c>
      <c r="I21" s="74">
        <v>2</v>
      </c>
      <c r="J21" s="74">
        <v>3</v>
      </c>
      <c r="K21" s="74">
        <v>1</v>
      </c>
      <c r="L21" s="74">
        <v>0</v>
      </c>
      <c r="M21" s="74">
        <v>0</v>
      </c>
      <c r="N21" s="74">
        <v>1</v>
      </c>
      <c r="O21" s="74">
        <v>2</v>
      </c>
      <c r="P21" s="74">
        <v>1</v>
      </c>
      <c r="Q21" s="149"/>
      <c r="R21" s="141"/>
    </row>
    <row r="22" spans="1:18" s="142" customFormat="1" ht="15" customHeight="1">
      <c r="A22" s="20" t="s">
        <v>475</v>
      </c>
      <c r="B22" s="74">
        <v>0</v>
      </c>
      <c r="C22" s="103">
        <v>0</v>
      </c>
      <c r="D22" s="86">
        <v>0</v>
      </c>
      <c r="E22" s="74">
        <v>0</v>
      </c>
      <c r="F22" s="74">
        <v>0</v>
      </c>
      <c r="G22" s="74">
        <v>0</v>
      </c>
      <c r="H22" s="325">
        <v>0</v>
      </c>
      <c r="I22" s="74">
        <v>0</v>
      </c>
      <c r="J22" s="74">
        <v>0</v>
      </c>
      <c r="K22" s="74">
        <v>0</v>
      </c>
      <c r="L22" s="74">
        <v>0</v>
      </c>
      <c r="M22" s="74">
        <v>0</v>
      </c>
      <c r="N22" s="74">
        <v>0</v>
      </c>
      <c r="O22" s="74">
        <v>0</v>
      </c>
      <c r="P22" s="74">
        <v>0</v>
      </c>
      <c r="Q22" s="149"/>
      <c r="R22" s="141"/>
    </row>
    <row r="23" spans="1:18" s="142" customFormat="1" ht="15" customHeight="1">
      <c r="A23" s="20" t="s">
        <v>532</v>
      </c>
      <c r="B23" s="74">
        <v>2</v>
      </c>
      <c r="C23" s="103">
        <v>1.3</v>
      </c>
      <c r="D23" s="86">
        <v>6518</v>
      </c>
      <c r="E23" s="74">
        <v>1</v>
      </c>
      <c r="F23" s="74">
        <v>1</v>
      </c>
      <c r="G23" s="74">
        <v>0</v>
      </c>
      <c r="H23" s="325">
        <v>0</v>
      </c>
      <c r="I23" s="74">
        <v>2</v>
      </c>
      <c r="J23" s="74">
        <v>2</v>
      </c>
      <c r="K23" s="74">
        <v>0</v>
      </c>
      <c r="L23" s="74">
        <v>0</v>
      </c>
      <c r="M23" s="74">
        <v>0</v>
      </c>
      <c r="N23" s="74">
        <v>1</v>
      </c>
      <c r="O23" s="74">
        <v>0</v>
      </c>
      <c r="P23" s="74">
        <v>0</v>
      </c>
      <c r="Q23" s="149"/>
      <c r="R23" s="141"/>
    </row>
    <row r="24" spans="1:18" s="144" customFormat="1" ht="19.5" customHeight="1">
      <c r="A24" s="22" t="s">
        <v>533</v>
      </c>
      <c r="B24" s="83">
        <f>+B20+B9</f>
        <v>54</v>
      </c>
      <c r="C24" s="145">
        <f>+C20+C9</f>
        <v>35.300000000000004</v>
      </c>
      <c r="D24" s="83">
        <v>-2457</v>
      </c>
      <c r="E24" s="83">
        <f>+E20+E9</f>
        <v>34</v>
      </c>
      <c r="F24" s="83">
        <v>33</v>
      </c>
      <c r="G24" s="83">
        <f>+G20+G9</f>
        <v>33</v>
      </c>
      <c r="H24" s="326">
        <f>+H20+H9</f>
        <v>17</v>
      </c>
      <c r="I24" s="83">
        <v>25</v>
      </c>
      <c r="J24" s="83">
        <f>+J20+J9</f>
        <v>28</v>
      </c>
      <c r="K24" s="83">
        <f>+K20+K9</f>
        <v>1</v>
      </c>
      <c r="L24" s="83">
        <v>0</v>
      </c>
      <c r="M24" s="83">
        <v>1</v>
      </c>
      <c r="N24" s="83">
        <f>+N20+N9</f>
        <v>2</v>
      </c>
      <c r="O24" s="83">
        <v>4</v>
      </c>
      <c r="P24" s="83">
        <v>1</v>
      </c>
      <c r="Q24" s="149"/>
      <c r="R24" s="141"/>
    </row>
    <row r="25" spans="1:18" s="142" customFormat="1" ht="19.5" customHeight="1">
      <c r="A25" s="23" t="s">
        <v>478</v>
      </c>
      <c r="B25" s="126"/>
      <c r="C25" s="146"/>
      <c r="D25" s="126"/>
      <c r="E25" s="126"/>
      <c r="F25" s="126"/>
      <c r="G25" s="126"/>
      <c r="H25" s="429"/>
      <c r="I25" s="126"/>
      <c r="J25" s="126"/>
      <c r="K25" s="126"/>
      <c r="L25" s="126"/>
      <c r="M25" s="126"/>
      <c r="N25" s="126"/>
      <c r="O25" s="126"/>
      <c r="P25" s="126"/>
      <c r="Q25" s="149"/>
      <c r="R25" s="147"/>
    </row>
    <row r="26" spans="1:18" s="142" customFormat="1" ht="15" customHeight="1">
      <c r="A26" s="20" t="s">
        <v>534</v>
      </c>
      <c r="B26" s="74">
        <v>18</v>
      </c>
      <c r="C26" s="103">
        <v>11.8</v>
      </c>
      <c r="D26" s="86">
        <v>-5841</v>
      </c>
      <c r="E26" s="74">
        <v>13</v>
      </c>
      <c r="F26" s="74">
        <v>8</v>
      </c>
      <c r="G26" s="74">
        <v>9</v>
      </c>
      <c r="H26" s="325">
        <v>2</v>
      </c>
      <c r="I26" s="74">
        <v>8</v>
      </c>
      <c r="J26" s="74">
        <v>12</v>
      </c>
      <c r="K26" s="74">
        <v>1</v>
      </c>
      <c r="L26" s="74">
        <v>0</v>
      </c>
      <c r="M26" s="74">
        <v>1</v>
      </c>
      <c r="N26" s="74">
        <v>2</v>
      </c>
      <c r="O26" s="74">
        <v>4</v>
      </c>
      <c r="P26" s="74">
        <v>1</v>
      </c>
      <c r="Q26" s="149"/>
      <c r="R26" s="147"/>
    </row>
    <row r="27" spans="1:18" s="142" customFormat="1" ht="15" customHeight="1">
      <c r="A27" s="20" t="s">
        <v>535</v>
      </c>
      <c r="B27" s="74"/>
      <c r="C27" s="148"/>
      <c r="D27" s="86"/>
      <c r="E27" s="74"/>
      <c r="F27" s="74"/>
      <c r="G27" s="74"/>
      <c r="H27" s="325"/>
      <c r="I27" s="74"/>
      <c r="J27" s="74"/>
      <c r="K27" s="74"/>
      <c r="L27" s="74"/>
      <c r="M27" s="74"/>
      <c r="N27" s="74"/>
      <c r="O27" s="74"/>
      <c r="P27" s="74"/>
      <c r="Q27" s="149"/>
      <c r="R27" s="147"/>
    </row>
    <row r="28" spans="1:18" s="142" customFormat="1" ht="15" customHeight="1">
      <c r="A28" s="24" t="s">
        <v>479</v>
      </c>
      <c r="B28" s="74">
        <v>3</v>
      </c>
      <c r="C28" s="103">
        <v>1.9</v>
      </c>
      <c r="D28" s="86">
        <v>4380</v>
      </c>
      <c r="E28" s="74">
        <v>2</v>
      </c>
      <c r="F28" s="74">
        <v>3</v>
      </c>
      <c r="G28" s="74">
        <v>2</v>
      </c>
      <c r="H28" s="325">
        <v>1</v>
      </c>
      <c r="I28" s="74">
        <v>1</v>
      </c>
      <c r="J28" s="74">
        <v>3</v>
      </c>
      <c r="K28" s="74">
        <v>0</v>
      </c>
      <c r="L28" s="74">
        <v>0</v>
      </c>
      <c r="M28" s="74">
        <v>0</v>
      </c>
      <c r="N28" s="74">
        <v>0</v>
      </c>
      <c r="O28" s="74">
        <v>0</v>
      </c>
      <c r="P28" s="74">
        <v>0</v>
      </c>
      <c r="Q28" s="149"/>
      <c r="R28" s="147"/>
    </row>
    <row r="29" spans="1:18" s="142" customFormat="1" ht="15" customHeight="1">
      <c r="A29" s="24" t="s">
        <v>480</v>
      </c>
      <c r="B29" s="74">
        <v>8</v>
      </c>
      <c r="C29" s="103">
        <v>5.2</v>
      </c>
      <c r="D29" s="86">
        <v>-4</v>
      </c>
      <c r="E29" s="74">
        <v>4</v>
      </c>
      <c r="F29" s="74">
        <v>4</v>
      </c>
      <c r="G29" s="74">
        <v>4</v>
      </c>
      <c r="H29" s="325">
        <v>4</v>
      </c>
      <c r="I29" s="74">
        <v>1</v>
      </c>
      <c r="J29" s="74">
        <v>2</v>
      </c>
      <c r="K29" s="74">
        <v>0</v>
      </c>
      <c r="L29" s="74">
        <v>0</v>
      </c>
      <c r="M29" s="74">
        <v>0</v>
      </c>
      <c r="N29" s="74">
        <v>0</v>
      </c>
      <c r="O29" s="74">
        <v>0</v>
      </c>
      <c r="P29" s="74">
        <v>0</v>
      </c>
      <c r="Q29" s="149"/>
      <c r="R29" s="147"/>
    </row>
    <row r="30" spans="1:18" s="142" customFormat="1" ht="15" customHeight="1">
      <c r="A30" s="24" t="s">
        <v>481</v>
      </c>
      <c r="B30" s="74">
        <v>7</v>
      </c>
      <c r="C30" s="103">
        <v>4.6</v>
      </c>
      <c r="D30" s="86">
        <v>-1473</v>
      </c>
      <c r="E30" s="74">
        <v>4</v>
      </c>
      <c r="F30" s="74">
        <v>7</v>
      </c>
      <c r="G30" s="74">
        <v>4</v>
      </c>
      <c r="H30" s="325">
        <v>3</v>
      </c>
      <c r="I30" s="74">
        <v>6</v>
      </c>
      <c r="J30" s="74">
        <v>4</v>
      </c>
      <c r="K30" s="74">
        <v>0</v>
      </c>
      <c r="L30" s="74">
        <v>0</v>
      </c>
      <c r="M30" s="74">
        <v>0</v>
      </c>
      <c r="N30" s="74">
        <v>0</v>
      </c>
      <c r="O30" s="74">
        <v>0</v>
      </c>
      <c r="P30" s="74">
        <v>0</v>
      </c>
      <c r="Q30" s="149"/>
      <c r="R30" s="147"/>
    </row>
    <row r="31" spans="1:18" s="142" customFormat="1" ht="15" customHeight="1">
      <c r="A31" s="24" t="s">
        <v>482</v>
      </c>
      <c r="B31" s="74">
        <v>18</v>
      </c>
      <c r="C31" s="103">
        <v>11.8</v>
      </c>
      <c r="D31" s="86">
        <v>-224</v>
      </c>
      <c r="E31" s="74">
        <v>11</v>
      </c>
      <c r="F31" s="74">
        <v>11</v>
      </c>
      <c r="G31" s="74">
        <v>14</v>
      </c>
      <c r="H31" s="325">
        <v>7</v>
      </c>
      <c r="I31" s="74">
        <v>9</v>
      </c>
      <c r="J31" s="74">
        <v>7</v>
      </c>
      <c r="K31" s="74">
        <v>0</v>
      </c>
      <c r="L31" s="74">
        <v>0</v>
      </c>
      <c r="M31" s="74">
        <v>0</v>
      </c>
      <c r="N31" s="74">
        <v>0</v>
      </c>
      <c r="O31" s="74">
        <v>0</v>
      </c>
      <c r="P31" s="74">
        <v>0</v>
      </c>
      <c r="Q31" s="149"/>
      <c r="R31" s="147"/>
    </row>
    <row r="32" spans="1:18" s="144" customFormat="1" ht="19.5" customHeight="1">
      <c r="A32" s="22" t="s">
        <v>533</v>
      </c>
      <c r="B32" s="83">
        <f>SUM(B26:B31)</f>
        <v>54</v>
      </c>
      <c r="C32" s="145">
        <f>SUM(C26:C31)</f>
        <v>35.3</v>
      </c>
      <c r="D32" s="83">
        <v>-2457</v>
      </c>
      <c r="E32" s="83">
        <f>SUM(E26:E31)</f>
        <v>34</v>
      </c>
      <c r="F32" s="83">
        <f>SUM(F26:F31)</f>
        <v>33</v>
      </c>
      <c r="G32" s="83">
        <v>33</v>
      </c>
      <c r="H32" s="326">
        <f>SUM(H26:H31)</f>
        <v>17</v>
      </c>
      <c r="I32" s="83">
        <f>SUM(I26:I31)</f>
        <v>25</v>
      </c>
      <c r="J32" s="83">
        <v>28</v>
      </c>
      <c r="K32" s="326">
        <f>SUM(K26:K31)</f>
        <v>1</v>
      </c>
      <c r="L32" s="83">
        <v>0</v>
      </c>
      <c r="M32" s="83">
        <v>1</v>
      </c>
      <c r="N32" s="326">
        <f>SUM(N26:N31)</f>
        <v>2</v>
      </c>
      <c r="O32" s="83">
        <v>4</v>
      </c>
      <c r="P32" s="83">
        <f>SUM(P26:P31)</f>
        <v>1</v>
      </c>
      <c r="Q32" s="149"/>
      <c r="R32" s="147"/>
    </row>
    <row r="33" spans="1:17" ht="13.5">
      <c r="A33" s="474" t="s">
        <v>58</v>
      </c>
      <c r="B33" s="474"/>
      <c r="C33" s="474"/>
      <c r="D33" s="474"/>
      <c r="E33" s="474"/>
      <c r="F33" s="474"/>
      <c r="G33" s="474"/>
      <c r="H33" s="474"/>
      <c r="I33" s="474"/>
      <c r="J33" s="474"/>
      <c r="K33" s="474"/>
      <c r="L33" s="474"/>
      <c r="M33" s="474"/>
      <c r="N33" s="474"/>
      <c r="O33" s="474"/>
      <c r="P33" s="474"/>
      <c r="Q33" s="141"/>
    </row>
    <row r="34" spans="1:16" ht="9" customHeight="1">
      <c r="A34" s="32"/>
      <c r="B34" s="1"/>
      <c r="C34" s="25"/>
      <c r="D34" s="6"/>
      <c r="E34" s="6"/>
      <c r="F34" s="6"/>
      <c r="G34" s="6"/>
      <c r="H34" s="6"/>
      <c r="I34" s="6"/>
      <c r="J34" s="1"/>
      <c r="K34" s="1"/>
      <c r="L34" s="25"/>
      <c r="M34" s="25"/>
      <c r="N34" s="1"/>
      <c r="O34" s="1"/>
      <c r="P34" s="1"/>
    </row>
    <row r="35" spans="1:16" ht="10.5" customHeight="1">
      <c r="A35" s="32"/>
      <c r="B35" s="149"/>
      <c r="C35" s="149"/>
      <c r="D35" s="149"/>
      <c r="E35" s="149"/>
      <c r="F35" s="149"/>
      <c r="G35" s="149"/>
      <c r="H35" s="149"/>
      <c r="I35" s="149"/>
      <c r="J35" s="149"/>
      <c r="K35" s="149"/>
      <c r="L35" s="149"/>
      <c r="M35" s="149"/>
      <c r="N35" s="149"/>
      <c r="O35" s="149"/>
      <c r="P35" s="149"/>
    </row>
    <row r="36" spans="1:3" ht="15" customHeight="1">
      <c r="A36" s="150"/>
      <c r="B36" s="149"/>
      <c r="C36" s="149"/>
    </row>
    <row r="37" spans="1:6" ht="15" customHeight="1">
      <c r="A37" s="150"/>
      <c r="B37" s="149"/>
      <c r="C37" s="149"/>
      <c r="F37" s="151"/>
    </row>
    <row r="38" spans="1:3" ht="15" customHeight="1">
      <c r="A38" s="150"/>
      <c r="B38" s="149"/>
      <c r="C38" s="149"/>
    </row>
    <row r="39" spans="1:3" ht="15" customHeight="1">
      <c r="A39" s="150"/>
      <c r="B39" s="149"/>
      <c r="C39" s="149"/>
    </row>
    <row r="40" spans="1:3" ht="15" customHeight="1">
      <c r="A40" s="150"/>
      <c r="B40" s="149"/>
      <c r="C40" s="149"/>
    </row>
    <row r="43" ht="13.5">
      <c r="M43" s="152"/>
    </row>
  </sheetData>
  <mergeCells count="14">
    <mergeCell ref="E6:G6"/>
    <mergeCell ref="H6:J6"/>
    <mergeCell ref="K6:M6"/>
    <mergeCell ref="H7:J7"/>
    <mergeCell ref="A3:L3"/>
    <mergeCell ref="O3:P3"/>
    <mergeCell ref="A5:A8"/>
    <mergeCell ref="A33:P33"/>
    <mergeCell ref="K7:M7"/>
    <mergeCell ref="N6:P6"/>
    <mergeCell ref="E5:P5"/>
    <mergeCell ref="E7:G7"/>
    <mergeCell ref="B5:D7"/>
    <mergeCell ref="N7:P7"/>
  </mergeCells>
  <printOptions horizontalCentered="1" verticalCentered="1"/>
  <pageMargins left="0" right="0" top="0.7874015748031497" bottom="0.7874015748031497" header="0.3937007874015748" footer="0"/>
  <pageSetup horizontalDpi="120" verticalDpi="120" orientation="landscape" paperSize="9" scale="75" r:id="rId1"/>
  <headerFooter alignWithMargins="0">
    <oddFooter>&amp;L&amp;"Myriad Pro,Semibold"&amp;8CNMV. &amp;"Myriad Pro,Normal"Informe Anual  de Gobierno Corporativo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dc:creator>
  <cp:keywords/>
  <dc:description/>
  <cp:lastModifiedBy>lbailon</cp:lastModifiedBy>
  <cp:lastPrinted>2011-11-28T08:41:45Z</cp:lastPrinted>
  <dcterms:created xsi:type="dcterms:W3CDTF">1996-11-27T10:00:04Z</dcterms:created>
  <dcterms:modified xsi:type="dcterms:W3CDTF">2011-12-22T09:22:25Z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