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1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<sst xmlns="http://schemas.openxmlformats.org/spreadsheetml/2006/main" count="49" uniqueCount="49">
  <si>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FONDO DE TITULIZACIÓN  HIPOTECARIA</t>
  </si>
  <si>
    <t>UCI 5</t>
  </si>
  <si>
    <t>TRIGGERS BONOS</t>
  </si>
  <si>
    <r>
      <t>1</t>
    </r>
    <r>
      <rPr>
        <sz val="11"/>
        <rFont val="Times New Roman"/>
        <family val="1"/>
      </rPr>
      <t>. SI 1.a) ES MAYOR QUE 1.b) NO SE AMORTIZA LA SERIE B:</t>
    </r>
  </si>
  <si>
    <t xml:space="preserve">               1.a) MOROSIDAD SUPERIOR A 90 DÍAS</t>
  </si>
  <si>
    <t xml:space="preserve">               1.b) 7% SALDO VIVO PARTICIPACIONES HIPOTECARIAS</t>
  </si>
  <si>
    <t>NO SE HA ALCANZADO LOS NIVELES DEL TRIGGER, POR TANTO LA SERIE B CONTINUA</t>
  </si>
  <si>
    <t>AMORTIZANDOSE.</t>
  </si>
  <si>
    <t>TRIGGERS FONDO DE RESERVA</t>
  </si>
  <si>
    <r>
      <t>1</t>
    </r>
    <r>
      <rPr>
        <sz val="11"/>
        <rFont val="Times New Roman"/>
        <family val="1"/>
      </rPr>
      <t>. SI 1.a) ES MAYOR QUE 1.b) NO SE AMORTIZA EL FONDO DE RESERVA:</t>
    </r>
  </si>
  <si>
    <t xml:space="preserve">               1.a) MOROSIDAD DE LAS PH'S SUPERIOR A 90 DÍAS</t>
  </si>
  <si>
    <t xml:space="preserve">               1.b) 3% SALDO VIVO PARTICIPACIONES HIPOTECARIAS</t>
  </si>
  <si>
    <r>
      <t>2</t>
    </r>
    <r>
      <rPr>
        <sz val="11"/>
        <rFont val="Times New Roman"/>
        <family val="1"/>
      </rPr>
      <t>. SI 2.a) ES MENOR QUE 2.b) NO SE AMORTIZA EL FONDO DE RESERVA:</t>
    </r>
  </si>
  <si>
    <t xml:space="preserve">               2.a) TIPO DE INTERÉS MEDIO PONDERADO DE LAS PARTICIPACIONES HIPOTECARIAS</t>
  </si>
  <si>
    <t xml:space="preserve">               2.b) TIPO DE INTERÉS MEDIO PONDERADO BONOS A Y B + 0,25%</t>
  </si>
  <si>
    <r>
      <t>3</t>
    </r>
    <r>
      <rPr>
        <sz val="11"/>
        <rFont val="Times New Roman"/>
        <family val="1"/>
      </rPr>
      <t>. SI 3.a) ES MAYOR QUE 3.b) NO SE AMORTIZA EL FONDO DE RESERVA:</t>
    </r>
  </si>
  <si>
    <t xml:space="preserve">               3.a) SALDO DE FALLIDOS</t>
  </si>
  <si>
    <t xml:space="preserve">               3.b) 0,025% SALDO INICIAL PH'S * 40 FECHAS DE PAGO</t>
  </si>
  <si>
    <t>NO SE HAN ALCANZADO LOS NIVELES DEL TRIGGER DEL FONDO DE RESERVA, POR TANTO EL</t>
  </si>
  <si>
    <t>FONDO DE RESERVA PODRIA CONTINUAR DECRECIENDO, SI NO FUERA PORQUE YA HA ALCANZADO</t>
  </si>
  <si>
    <t>EL NIVEL MÍNIMO REQUERIDO DEL 1% DEL SALDO INICIAL DE PH'S.</t>
  </si>
  <si>
    <t xml:space="preserve"> </t>
  </si>
  <si>
    <t>31 DE DICIEMBRE DE 2009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</si>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</sst>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</numFmts>
  <fonts count="12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5" xfId="0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9" xfId="15" applyNumberFormat="1" applyBorder="1" applyAlignment="1">
      <alignment/>
    </xf>
    <xf numFmtId="10" fontId="0" fillId="0" borderId="9" xfId="22" applyNumberFormat="1" applyFont="1" applyBorder="1" applyAlignment="1">
      <alignment/>
    </xf>
    <xf numFmtId="10" fontId="0" fillId="0" borderId="16" xfId="22" applyNumberFormat="1" applyFont="1" applyBorder="1" applyAlignment="1">
      <alignment/>
    </xf>
    <xf numFmtId="172" fontId="0" fillId="0" borderId="17" xfId="15" applyNumberFormat="1" applyFont="1" applyBorder="1" applyAlignment="1">
      <alignment/>
    </xf>
    <xf numFmtId="172" fontId="0" fillId="0" borderId="16" xfId="15" applyNumberFormat="1" applyFont="1" applyBorder="1" applyAlignment="1">
      <alignment/>
    </xf>
    <xf numFmtId="0" fontId="11" fillId="0" borderId="18" xfId="0" applyFont="1" applyBorder="1" applyAlignment="1">
      <alignment horizontal="left" inden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C11">
      <selection activeCell="H26" sqref="H26"/>
    </sheetView>
  </sheetViews>
  <sheetFormatPr defaultColWidth="11.421875" defaultRowHeight="12.75"/>
  <cols>
    <col min="2" max="2" width="94.421875" style="0" bestFit="1" customWidth="1"/>
    <col min="7" max="7" width="11.8515625" style="0" bestFit="1" customWidth="1"/>
  </cols>
  <sheetData>
    <row r="1" ht="12.75">
      <c r="I1" s="1"/>
    </row>
    <row r="2" spans="2:9" ht="15" thickBot="1">
      <c r="B2" s="2"/>
      <c r="C2" s="2"/>
      <c r="D2" s="2"/>
      <c r="E2" s="2"/>
      <c r="F2" s="2"/>
      <c r="G2" s="2"/>
      <c r="H2" s="2"/>
      <c r="I2" s="1"/>
    </row>
    <row r="3" spans="1:9" ht="14.25">
      <c r="A3" s="50" t="s">
        <v>0</v>
      </c>
      <c r="B3" s="51"/>
      <c r="C3" s="51"/>
      <c r="D3" s="51"/>
      <c r="E3" s="51"/>
      <c r="F3" s="51"/>
      <c r="G3" s="51"/>
      <c r="H3" s="51"/>
      <c r="I3" s="52"/>
    </row>
    <row r="4" spans="1:9" ht="15" thickBot="1">
      <c r="A4" s="53" t="s">
        <v>1</v>
      </c>
      <c r="B4" s="54"/>
      <c r="C4" s="54"/>
      <c r="D4" s="54"/>
      <c r="E4" s="54"/>
      <c r="F4" s="54"/>
      <c r="G4" s="54"/>
      <c r="H4" s="54"/>
      <c r="I4" s="55"/>
    </row>
    <row r="5" spans="2:9" ht="14.25">
      <c r="B5" s="2"/>
      <c r="C5" s="2"/>
      <c r="D5" s="2"/>
      <c r="E5" s="2"/>
      <c r="F5" s="2"/>
      <c r="G5" s="2"/>
      <c r="H5" s="2"/>
      <c r="I5" s="1"/>
    </row>
    <row r="6" spans="1:9" ht="14.25">
      <c r="A6" s="56" t="s">
        <v>48</v>
      </c>
      <c r="B6" s="56"/>
      <c r="C6" s="56"/>
      <c r="D6" s="56"/>
      <c r="E6" s="56"/>
      <c r="F6" s="56"/>
      <c r="G6" s="56"/>
      <c r="H6" s="56"/>
      <c r="I6" s="56"/>
    </row>
    <row r="7" spans="1:9" ht="14.25">
      <c r="A7" s="56" t="s">
        <v>22</v>
      </c>
      <c r="B7" s="56"/>
      <c r="C7" s="56"/>
      <c r="D7" s="56"/>
      <c r="E7" s="56"/>
      <c r="F7" s="56"/>
      <c r="G7" s="56"/>
      <c r="H7" s="56"/>
      <c r="I7" s="56"/>
    </row>
    <row r="8" ht="12.75">
      <c r="I8" s="1"/>
    </row>
    <row r="9" ht="13.5" thickBot="1">
      <c r="I9" s="1"/>
    </row>
    <row r="10" spans="2:9" ht="15" thickTop="1">
      <c r="B10" s="45" t="s">
        <v>2</v>
      </c>
      <c r="C10" s="46"/>
      <c r="D10" s="3"/>
      <c r="E10" s="3"/>
      <c r="F10" s="3"/>
      <c r="G10" s="4"/>
      <c r="I10" s="1"/>
    </row>
    <row r="11" spans="2:9" ht="15" thickBot="1">
      <c r="B11" s="5"/>
      <c r="C11" s="6"/>
      <c r="D11" s="6"/>
      <c r="E11" s="6"/>
      <c r="F11" s="6"/>
      <c r="G11" s="7"/>
      <c r="I11" s="1"/>
    </row>
    <row r="12" spans="2:9" ht="15.75" thickTop="1">
      <c r="B12" s="8" t="s">
        <v>3</v>
      </c>
      <c r="C12" s="9"/>
      <c r="D12" s="9"/>
      <c r="E12" s="9"/>
      <c r="F12" s="9"/>
      <c r="G12" s="10"/>
      <c r="I12" s="1"/>
    </row>
    <row r="13" spans="2:9" ht="15">
      <c r="B13" s="11" t="s">
        <v>4</v>
      </c>
      <c r="C13" s="12"/>
      <c r="D13" s="12"/>
      <c r="E13" s="12"/>
      <c r="F13" s="12"/>
      <c r="G13" s="30">
        <f>MOROSIDAD!D17+MOROSIDAD!D21+MOROSIDAD!D25</f>
        <v>385</v>
      </c>
      <c r="I13" s="1"/>
    </row>
    <row r="14" spans="2:9" ht="15.75" thickBot="1">
      <c r="B14" s="13" t="s">
        <v>5</v>
      </c>
      <c r="C14" s="14"/>
      <c r="D14" s="14"/>
      <c r="E14" s="14"/>
      <c r="F14" s="14"/>
      <c r="G14" s="31">
        <f>MOROSIDAD!D1*7%</f>
        <v>2386.7900000000004</v>
      </c>
      <c r="I14" s="1"/>
    </row>
    <row r="15" ht="13.5" thickTop="1">
      <c r="I15" s="1"/>
    </row>
    <row r="16" spans="2:9" ht="12.75">
      <c r="B16" s="15" t="s">
        <v>6</v>
      </c>
      <c r="I16" s="1"/>
    </row>
    <row r="17" spans="2:9" ht="12.75">
      <c r="B17" s="15" t="s">
        <v>7</v>
      </c>
      <c r="I17" s="1"/>
    </row>
    <row r="18" ht="12.75">
      <c r="I18" s="1"/>
    </row>
    <row r="19" ht="13.5" thickBot="1">
      <c r="I19" s="1"/>
    </row>
    <row r="20" spans="2:8" ht="14.25">
      <c r="B20" s="47" t="s">
        <v>8</v>
      </c>
      <c r="C20" s="48"/>
      <c r="D20" s="48"/>
      <c r="E20" s="48"/>
      <c r="F20" s="48"/>
      <c r="G20" s="49"/>
      <c r="H20" s="16"/>
    </row>
    <row r="21" spans="2:8" ht="15" thickBot="1">
      <c r="B21" s="17"/>
      <c r="C21" s="6"/>
      <c r="D21" s="6"/>
      <c r="E21" s="6"/>
      <c r="F21" s="6"/>
      <c r="G21" s="18"/>
      <c r="H21" s="16"/>
    </row>
    <row r="22" spans="2:8" ht="15.75" thickTop="1">
      <c r="B22" s="19" t="s">
        <v>9</v>
      </c>
      <c r="C22" s="9"/>
      <c r="D22" s="9"/>
      <c r="E22" s="9"/>
      <c r="F22" s="9"/>
      <c r="G22" s="20"/>
      <c r="H22" s="21"/>
    </row>
    <row r="23" spans="2:8" ht="15">
      <c r="B23" s="22" t="s">
        <v>10</v>
      </c>
      <c r="C23" s="12"/>
      <c r="D23" s="12"/>
      <c r="E23" s="12"/>
      <c r="F23" s="12"/>
      <c r="G23" s="32">
        <f>G13</f>
        <v>385</v>
      </c>
      <c r="H23" s="21"/>
    </row>
    <row r="24" spans="2:8" ht="15.75" thickBot="1">
      <c r="B24" s="23" t="s">
        <v>11</v>
      </c>
      <c r="C24" s="14"/>
      <c r="D24" s="14"/>
      <c r="E24" s="14"/>
      <c r="F24" s="14"/>
      <c r="G24" s="33">
        <f>MOROSIDAD!D1*3%</f>
        <v>1022.91</v>
      </c>
      <c r="H24" s="21"/>
    </row>
    <row r="25" spans="2:8" ht="15.75" thickTop="1">
      <c r="B25" s="19" t="s">
        <v>12</v>
      </c>
      <c r="C25" s="9"/>
      <c r="D25" s="9"/>
      <c r="E25" s="9"/>
      <c r="F25" s="9"/>
      <c r="G25" s="20"/>
      <c r="H25" s="21"/>
    </row>
    <row r="26" spans="2:8" ht="12.75">
      <c r="B26" s="24" t="s">
        <v>13</v>
      </c>
      <c r="C26" s="12"/>
      <c r="D26" s="12"/>
      <c r="E26" s="12"/>
      <c r="F26" s="12"/>
      <c r="G26" s="35">
        <v>0.0299</v>
      </c>
      <c r="H26" s="57">
        <f>G26-H27</f>
        <v>0.02</v>
      </c>
    </row>
    <row r="27" spans="2:8" ht="13.5" thickBot="1">
      <c r="B27" s="25" t="s">
        <v>14</v>
      </c>
      <c r="C27" s="14"/>
      <c r="D27" s="14"/>
      <c r="E27" s="14"/>
      <c r="F27" s="14"/>
      <c r="G27" s="34">
        <v>0.0124</v>
      </c>
      <c r="H27" s="57">
        <f>G27-0.25%</f>
        <v>0.009899999999999999</v>
      </c>
    </row>
    <row r="28" spans="2:8" ht="15.75" thickTop="1">
      <c r="B28" s="19" t="s">
        <v>15</v>
      </c>
      <c r="C28" s="9"/>
      <c r="D28" s="9"/>
      <c r="E28" s="9"/>
      <c r="F28" s="9"/>
      <c r="G28" s="20"/>
      <c r="H28" s="21"/>
    </row>
    <row r="29" spans="2:7" ht="15">
      <c r="B29" s="22" t="s">
        <v>16</v>
      </c>
      <c r="C29" s="12"/>
      <c r="D29" s="12"/>
      <c r="E29" s="12"/>
      <c r="F29" s="12"/>
      <c r="G29" s="37">
        <v>0</v>
      </c>
    </row>
    <row r="30" spans="2:7" ht="15.75" thickBot="1">
      <c r="B30" s="26" t="s">
        <v>17</v>
      </c>
      <c r="C30" s="27"/>
      <c r="D30" s="27"/>
      <c r="E30" s="27"/>
      <c r="F30" s="27"/>
      <c r="G30" s="36">
        <f>(265000*0.025%)*40</f>
        <v>2650</v>
      </c>
    </row>
    <row r="31" ht="12.75">
      <c r="I31" s="1"/>
    </row>
    <row r="32" spans="2:7" ht="12.75">
      <c r="B32" s="28" t="s">
        <v>18</v>
      </c>
      <c r="C32" s="29"/>
      <c r="D32" s="29"/>
      <c r="E32" s="29"/>
      <c r="F32" s="29"/>
      <c r="G32" s="29"/>
    </row>
    <row r="33" spans="2:7" ht="12.75">
      <c r="B33" s="28" t="s">
        <v>19</v>
      </c>
      <c r="C33" s="29"/>
      <c r="D33" s="29"/>
      <c r="E33" s="29"/>
      <c r="F33" s="29"/>
      <c r="G33" s="29"/>
    </row>
    <row r="34" spans="2:9" ht="12.75">
      <c r="B34" s="28" t="s">
        <v>20</v>
      </c>
      <c r="C34" s="28"/>
      <c r="D34" s="28"/>
      <c r="E34" s="28"/>
      <c r="F34" s="29"/>
      <c r="G34" s="29"/>
      <c r="I34" s="1"/>
    </row>
    <row r="35" spans="1:9" ht="12.75">
      <c r="A35" t="s">
        <v>21</v>
      </c>
      <c r="B35" s="28"/>
      <c r="C35" s="28"/>
      <c r="D35" s="28"/>
      <c r="E35" s="28"/>
      <c r="F35" s="29"/>
      <c r="G35" s="29"/>
      <c r="I35" s="1"/>
    </row>
    <row r="36" spans="2:9" ht="12.75">
      <c r="B36" s="29"/>
      <c r="C36" s="29"/>
      <c r="D36" s="29"/>
      <c r="E36" s="29"/>
      <c r="F36" s="29"/>
      <c r="G36" s="29"/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4.57421875" style="39" bestFit="1" customWidth="1"/>
    <col min="2" max="2" width="18.00390625" style="44" customWidth="1"/>
    <col min="3" max="4" width="0" style="0" hidden="1" customWidth="1"/>
  </cols>
  <sheetData>
    <row r="1" spans="1:4" ht="12.75">
      <c r="A1" s="40" t="s">
        <v>23</v>
      </c>
      <c r="B1" s="41">
        <v>34096600</v>
      </c>
      <c r="C1">
        <f>B1/1000</f>
        <v>34096.6</v>
      </c>
      <c r="D1">
        <f>ROUND(C1,0)</f>
        <v>34097</v>
      </c>
    </row>
    <row r="3" spans="1:2" ht="13.5" thickBot="1">
      <c r="A3" s="38" t="s">
        <v>24</v>
      </c>
      <c r="B3" s="42">
        <v>9862.23</v>
      </c>
    </row>
    <row r="4" spans="1:2" ht="14.25" thickBot="1" thickTop="1">
      <c r="A4" s="38" t="s">
        <v>25</v>
      </c>
      <c r="B4" s="43">
        <v>42.34</v>
      </c>
    </row>
    <row r="5" spans="1:4" ht="14.25" thickBot="1" thickTop="1">
      <c r="A5" s="38" t="s">
        <v>26</v>
      </c>
      <c r="B5" s="42">
        <v>975332.42</v>
      </c>
      <c r="C5">
        <f>B5/1000</f>
        <v>975.3324200000001</v>
      </c>
      <c r="D5">
        <f>ROUND(C5,0)</f>
        <v>975</v>
      </c>
    </row>
    <row r="6" spans="1:2" ht="14.25" thickBot="1" thickTop="1">
      <c r="A6" s="38" t="s">
        <v>27</v>
      </c>
      <c r="B6" s="43">
        <v>36</v>
      </c>
    </row>
    <row r="7" spans="1:2" ht="14.25" thickBot="1" thickTop="1">
      <c r="A7" s="38" t="s">
        <v>28</v>
      </c>
      <c r="B7" s="42">
        <v>3106.19</v>
      </c>
    </row>
    <row r="8" spans="1:2" ht="14.25" thickBot="1" thickTop="1">
      <c r="A8" s="38" t="s">
        <v>29</v>
      </c>
      <c r="B8" s="43">
        <v>991.14</v>
      </c>
    </row>
    <row r="9" spans="1:4" ht="14.25" thickBot="1" thickTop="1">
      <c r="A9" s="38" t="s">
        <v>30</v>
      </c>
      <c r="B9" s="42">
        <v>174997.8</v>
      </c>
      <c r="C9">
        <f>B9/1000</f>
        <v>174.99779999999998</v>
      </c>
      <c r="D9">
        <f>ROUND(C9,0)</f>
        <v>175</v>
      </c>
    </row>
    <row r="10" spans="1:2" ht="14.25" thickBot="1" thickTop="1">
      <c r="A10" s="38" t="s">
        <v>31</v>
      </c>
      <c r="B10" s="43">
        <v>8</v>
      </c>
    </row>
    <row r="11" spans="1:2" ht="14.25" thickBot="1" thickTop="1">
      <c r="A11" s="38" t="s">
        <v>32</v>
      </c>
      <c r="B11" s="42">
        <v>1152.82</v>
      </c>
    </row>
    <row r="12" spans="1:2" ht="14.25" thickBot="1" thickTop="1">
      <c r="A12" s="38" t="s">
        <v>33</v>
      </c>
      <c r="B12" s="43">
        <v>903.89</v>
      </c>
    </row>
    <row r="13" spans="1:4" ht="14.25" thickBot="1" thickTop="1">
      <c r="A13" s="38" t="s">
        <v>34</v>
      </c>
      <c r="B13" s="42">
        <v>42749.72</v>
      </c>
      <c r="C13">
        <f>B13/1000</f>
        <v>42.74972</v>
      </c>
      <c r="D13">
        <f>ROUND(C13,0)</f>
        <v>43</v>
      </c>
    </row>
    <row r="14" spans="1:2" ht="14.25" thickBot="1" thickTop="1">
      <c r="A14" s="38" t="s">
        <v>35</v>
      </c>
      <c r="B14" s="43">
        <v>2</v>
      </c>
    </row>
    <row r="15" spans="1:2" ht="14.25" thickBot="1" thickTop="1">
      <c r="A15" s="38" t="s">
        <v>36</v>
      </c>
      <c r="B15" s="42">
        <v>1953.24</v>
      </c>
    </row>
    <row r="16" spans="1:2" ht="14.25" thickBot="1" thickTop="1">
      <c r="A16" s="38" t="s">
        <v>37</v>
      </c>
      <c r="B16" s="42">
        <v>1612.82</v>
      </c>
    </row>
    <row r="17" spans="1:4" ht="14.25" thickBot="1" thickTop="1">
      <c r="A17" s="38" t="s">
        <v>38</v>
      </c>
      <c r="B17" s="42">
        <v>110376.35</v>
      </c>
      <c r="C17">
        <f>B17/1000</f>
        <v>110.37635</v>
      </c>
      <c r="D17">
        <f>ROUND(C17,0)</f>
        <v>110</v>
      </c>
    </row>
    <row r="18" spans="1:2" ht="14.25" thickBot="1" thickTop="1">
      <c r="A18" s="38" t="s">
        <v>39</v>
      </c>
      <c r="B18" s="43">
        <v>4</v>
      </c>
    </row>
    <row r="19" spans="1:2" ht="14.25" thickBot="1" thickTop="1">
      <c r="A19" s="38" t="s">
        <v>40</v>
      </c>
      <c r="B19" s="42">
        <v>2349.19</v>
      </c>
    </row>
    <row r="20" spans="1:2" ht="14.25" thickBot="1" thickTop="1">
      <c r="A20" s="38" t="s">
        <v>41</v>
      </c>
      <c r="B20" s="42">
        <v>2262.16</v>
      </c>
    </row>
    <row r="21" spans="1:4" ht="14.25" thickBot="1" thickTop="1">
      <c r="A21" s="38" t="s">
        <v>42</v>
      </c>
      <c r="B21" s="42">
        <v>67382.99</v>
      </c>
      <c r="C21">
        <f>B21/1000</f>
        <v>67.38299</v>
      </c>
      <c r="D21">
        <f>ROUND(C21,0)</f>
        <v>67</v>
      </c>
    </row>
    <row r="22" spans="1:2" ht="14.25" thickBot="1" thickTop="1">
      <c r="A22" s="38" t="s">
        <v>43</v>
      </c>
      <c r="B22" s="43">
        <v>2</v>
      </c>
    </row>
    <row r="23" spans="1:2" ht="14.25" thickBot="1" thickTop="1">
      <c r="A23" s="38" t="s">
        <v>44</v>
      </c>
      <c r="B23" s="42">
        <v>5087.16</v>
      </c>
    </row>
    <row r="24" spans="1:2" ht="14.25" thickBot="1" thickTop="1">
      <c r="A24" s="38" t="s">
        <v>45</v>
      </c>
      <c r="B24" s="42">
        <v>6599.84</v>
      </c>
    </row>
    <row r="25" spans="1:4" ht="14.25" thickBot="1" thickTop="1">
      <c r="A25" s="38" t="s">
        <v>46</v>
      </c>
      <c r="B25" s="42">
        <v>208187.18</v>
      </c>
      <c r="C25">
        <f>B25/1000</f>
        <v>208.18717999999998</v>
      </c>
      <c r="D25">
        <f>ROUND(C25,0)</f>
        <v>208</v>
      </c>
    </row>
    <row r="26" spans="1:2" ht="14.25" thickBot="1" thickTop="1">
      <c r="A26" s="38" t="s">
        <v>47</v>
      </c>
      <c r="B26" s="43">
        <v>7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SFMHP1</cp:lastModifiedBy>
  <dcterms:created xsi:type="dcterms:W3CDTF">2009-12-29T16:40:52Z</dcterms:created>
  <dcterms:modified xsi:type="dcterms:W3CDTF">2010-01-19T16:13:51Z</dcterms:modified>
  <cp:category/>
  <cp:version/>
  <cp:contentType/>
  <cp:contentStatus/>
</cp:coreProperties>
</file>