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90" windowHeight="10845" activeTab="0"/>
  </bookViews>
  <sheets>
    <sheet name="E028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<sst xmlns="http://schemas.openxmlformats.org/spreadsheetml/2006/main" count="53" uniqueCount="25">
  <si>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Intermediación de operaciones. Operaciones al contado</t>
  </si>
  <si>
    <t>CUADRO 5.7.1</t>
  </si>
  <si>
    <t>Importe en millones de euros</t>
  </si>
  <si>
    <t>% Variación en:</t>
  </si>
  <si>
    <t>Un trimestre</t>
  </si>
  <si>
    <t>Un año</t>
  </si>
  <si>
    <t>Lo que va de año</t>
  </si>
  <si>
    <t>Mercados organizados nacionales</t>
  </si>
  <si>
    <t>Otros mercados nacionales</t>
  </si>
  <si>
    <t>Mercados organizados extranjeros comunitarios</t>
  </si>
  <si>
    <t>Otros mercados extranjeros comunitarios</t>
  </si>
  <si>
    <t>Mercados organizados extranjeros extracomunitarios</t>
  </si>
  <si>
    <t>Otros mercados extranjeros extracomunitarios</t>
  </si>
  <si>
    <t>RENTA FIJA</t>
  </si>
  <si>
    <r>
      <t>Total</t>
    </r>
    <r>
      <rPr>
        <vertAlign val="superscript"/>
        <sz val="8"/>
        <rFont val="Myriad Pro"/>
        <family val="2"/>
      </rPr>
      <t>1</t>
    </r>
  </si>
  <si>
    <t>Sociedades de valores</t>
  </si>
  <si>
    <t>Agencias de valores</t>
  </si>
  <si>
    <t>RENTA VARIABLE</t>
  </si>
  <si>
    <t>1. No incluye sociedades gestoras de cartera (SGC) ni empresas de asesoramiento financiero (EAFI).</t>
  </si>
  <si>
    <t>TOTAL OPERACIONES AL CONTADO</t>
  </si>
  <si>
    <r>
      <t>Total mercados</t>
    </r>
    <r>
      <rPr>
        <vertAlign val="superscript"/>
        <sz val="8"/>
        <rFont val="Myriad Pro"/>
        <family val="2"/>
      </rPr>
      <t>1</t>
    </r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</si>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</sst>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10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9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7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10" applyNumberFormat="0" applyFill="0" applyAlignment="0" applyProtection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52" borderId="11" applyNumberFormat="0" applyFont="0" applyAlignment="0" applyProtection="0"/>
    <xf numFmtId="0" fontId="0" fillId="53" borderId="12" applyNumberFormat="0" applyFont="0" applyAlignment="0" applyProtection="0"/>
    <xf numFmtId="0" fontId="23" fillId="39" borderId="13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0" borderId="1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46" fillId="0" borderId="16" applyNumberFormat="0" applyFill="0" applyAlignment="0" applyProtection="0"/>
    <xf numFmtId="0" fontId="55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18" xfId="92" applyFont="1" applyBorder="1" applyAlignment="1">
      <alignment vertical="top" wrapText="1"/>
      <protection/>
    </xf>
    <xf numFmtId="0" fontId="4" fillId="0" borderId="0" xfId="92" applyFont="1" applyBorder="1" applyAlignment="1">
      <alignment vertical="top" wrapText="1"/>
      <protection/>
    </xf>
    <xf numFmtId="0" fontId="5" fillId="0" borderId="0" xfId="92" applyFont="1" applyBorder="1" applyAlignment="1">
      <alignment vertical="top"/>
      <protection/>
    </xf>
    <xf numFmtId="0" fontId="3" fillId="0" borderId="0" xfId="92" applyFont="1">
      <alignment/>
      <protection/>
    </xf>
    <xf numFmtId="0" fontId="6" fillId="0" borderId="0" xfId="91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9" xfId="91" applyFont="1" applyBorder="1" applyAlignment="1">
      <alignment wrapText="1"/>
      <protection/>
    </xf>
    <xf numFmtId="0" fontId="7" fillId="0" borderId="18" xfId="91" applyFont="1" applyBorder="1" applyAlignment="1">
      <alignment horizontal="right" wrapText="1"/>
      <protection/>
    </xf>
    <xf numFmtId="0" fontId="7" fillId="0" borderId="0" xfId="91" applyFont="1" applyBorder="1" applyAlignment="1">
      <alignment horizontal="right" wrapText="1"/>
      <protection/>
    </xf>
    <xf numFmtId="0" fontId="3" fillId="0" borderId="20" xfId="90" applyFont="1" applyFill="1" applyBorder="1" applyAlignment="1">
      <alignment horizontal="center" wrapText="1"/>
      <protection/>
    </xf>
    <xf numFmtId="0" fontId="6" fillId="0" borderId="20" xfId="91" applyFont="1" applyBorder="1" applyAlignment="1">
      <alignment/>
      <protection/>
    </xf>
    <xf numFmtId="0" fontId="57" fillId="0" borderId="20" xfId="91" applyFont="1" applyBorder="1" applyAlignment="1">
      <alignment horizontal="right"/>
      <protection/>
    </xf>
    <xf numFmtId="0" fontId="57" fillId="0" borderId="20" xfId="91" applyFont="1" applyFill="1" applyBorder="1" applyAlignment="1">
      <alignment horizontal="right"/>
      <protection/>
    </xf>
    <xf numFmtId="0" fontId="57" fillId="0" borderId="0" xfId="91" applyFont="1" applyFill="1" applyBorder="1" applyAlignment="1">
      <alignment horizontal="right"/>
      <protection/>
    </xf>
    <xf numFmtId="0" fontId="3" fillId="0" borderId="21" xfId="91" applyFont="1" applyBorder="1" applyAlignment="1">
      <alignment/>
      <protection/>
    </xf>
    <xf numFmtId="166" fontId="3" fillId="0" borderId="0" xfId="91" applyNumberFormat="1" applyFont="1" applyBorder="1" applyAlignment="1">
      <alignment horizontal="right" wrapText="1"/>
      <protection/>
    </xf>
    <xf numFmtId="2" fontId="3" fillId="0" borderId="22" xfId="94" applyNumberFormat="1" applyFont="1" applyFill="1" applyBorder="1" applyAlignment="1">
      <alignment horizontal="right"/>
      <protection/>
    </xf>
    <xf numFmtId="0" fontId="3" fillId="0" borderId="23" xfId="91" applyFont="1" applyBorder="1" applyAlignment="1">
      <alignment horizontal="left" indent="1"/>
      <protection/>
    </xf>
    <xf numFmtId="166" fontId="3" fillId="0" borderId="0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right" wrapText="1"/>
    </xf>
    <xf numFmtId="0" fontId="3" fillId="0" borderId="24" xfId="91" applyFont="1" applyBorder="1" applyAlignment="1">
      <alignment horizontal="left" indent="1"/>
      <protection/>
    </xf>
    <xf numFmtId="2" fontId="3" fillId="0" borderId="24" xfId="0" applyNumberFormat="1" applyFont="1" applyBorder="1" applyAlignment="1">
      <alignment horizontal="right" wrapText="1"/>
    </xf>
    <xf numFmtId="2" fontId="3" fillId="0" borderId="21" xfId="91" applyNumberFormat="1" applyFont="1" applyBorder="1" applyAlignment="1">
      <alignment horizontal="right" wrapText="1"/>
      <protection/>
    </xf>
    <xf numFmtId="2" fontId="3" fillId="0" borderId="23" xfId="91" applyNumberFormat="1" applyFont="1" applyBorder="1" applyAlignment="1">
      <alignment horizontal="right" wrapText="1"/>
      <protection/>
    </xf>
    <xf numFmtId="0" fontId="3" fillId="0" borderId="23" xfId="91" applyFont="1" applyBorder="1" applyAlignment="1">
      <alignment horizontal="left" indent="2"/>
      <protection/>
    </xf>
    <xf numFmtId="0" fontId="6" fillId="0" borderId="19" xfId="91" applyFont="1" applyBorder="1" applyAlignment="1">
      <alignment/>
      <protection/>
    </xf>
    <xf numFmtId="166" fontId="6" fillId="0" borderId="0" xfId="91" applyNumberFormat="1" applyFont="1" applyBorder="1" applyAlignment="1">
      <alignment horizontal="right" wrapText="1"/>
      <protection/>
    </xf>
    <xf numFmtId="2" fontId="6" fillId="0" borderId="19" xfId="91" applyNumberFormat="1" applyFont="1" applyBorder="1" applyAlignment="1">
      <alignment horizontal="right" wrapText="1"/>
      <protection/>
    </xf>
    <xf numFmtId="0" fontId="3" fillId="0" borderId="24" xfId="91" applyFont="1" applyBorder="1" applyAlignment="1">
      <alignment horizontal="left" indent="2"/>
      <protection/>
    </xf>
    <xf numFmtId="166" fontId="3" fillId="0" borderId="19" xfId="93" applyNumberFormat="1" applyFont="1" applyFill="1" applyBorder="1" applyAlignment="1">
      <alignment horizontal="right"/>
      <protection/>
    </xf>
    <xf numFmtId="2" fontId="3" fillId="0" borderId="19" xfId="93" applyNumberFormat="1" applyFont="1" applyFill="1" applyBorder="1" applyAlignment="1">
      <alignment horizontal="right"/>
      <protection/>
    </xf>
    <xf numFmtId="0" fontId="3" fillId="0" borderId="0" xfId="92" applyFont="1" applyBorder="1">
      <alignment/>
      <protection/>
    </xf>
    <xf numFmtId="0" fontId="3" fillId="0" borderId="0" xfId="92" applyFont="1" applyBorder="1" applyAlignment="1">
      <alignment wrapText="1"/>
      <protection/>
    </xf>
    <xf numFmtId="4" fontId="3" fillId="0" borderId="21" xfId="91" applyNumberFormat="1" applyFont="1" applyBorder="1" applyAlignment="1">
      <alignment horizontal="right" wrapText="1"/>
      <protection/>
    </xf>
    <xf numFmtId="4" fontId="3" fillId="0" borderId="23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57" fillId="0" borderId="20" xfId="91" applyNumberFormat="1" applyFont="1" applyBorder="1" applyAlignment="1">
      <alignment horizontal="right"/>
      <protection/>
    </xf>
    <xf numFmtId="4" fontId="57" fillId="0" borderId="20" xfId="91" applyNumberFormat="1" applyFont="1" applyFill="1" applyBorder="1" applyAlignment="1">
      <alignment horizontal="right"/>
      <protection/>
    </xf>
    <xf numFmtId="4" fontId="3" fillId="0" borderId="23" xfId="91" applyNumberFormat="1" applyFont="1" applyBorder="1" applyAlignment="1">
      <alignment horizontal="right" wrapText="1"/>
      <protection/>
    </xf>
    <xf numFmtId="4" fontId="6" fillId="0" borderId="19" xfId="91" applyNumberFormat="1" applyFont="1" applyBorder="1" applyAlignment="1">
      <alignment horizontal="right" wrapText="1"/>
      <protection/>
    </xf>
    <xf numFmtId="4" fontId="3" fillId="0" borderId="19" xfId="93" applyNumberFormat="1" applyFont="1" applyFill="1" applyBorder="1" applyAlignment="1">
      <alignment horizontal="right"/>
      <protection/>
    </xf>
    <xf numFmtId="2" fontId="57" fillId="0" borderId="20" xfId="91" applyNumberFormat="1" applyFont="1" applyFill="1" applyBorder="1" applyAlignment="1">
      <alignment horizontal="right"/>
      <protection/>
    </xf>
    <xf numFmtId="0" fontId="56" fillId="0" borderId="18" xfId="92" applyFont="1" applyBorder="1" applyAlignment="1">
      <alignment vertical="top" wrapText="1"/>
      <protection/>
    </xf>
    <xf numFmtId="0" fontId="3" fillId="0" borderId="18" xfId="92" applyFont="1" applyBorder="1" applyAlignment="1">
      <alignment horizontal="right" vertical="top" wrapText="1"/>
      <protection/>
    </xf>
    <xf numFmtId="0" fontId="3" fillId="0" borderId="19" xfId="90" applyFont="1" applyFill="1" applyBorder="1" applyAlignment="1">
      <alignment horizontal="left"/>
      <protection/>
    </xf>
    <xf numFmtId="0" fontId="9" fillId="0" borderId="0" xfId="92" applyFont="1" applyBorder="1" applyAlignment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2" xfId="87"/>
    <cellStyle name="Normal 2 2" xfId="88"/>
    <cellStyle name="Normal 3" xfId="89"/>
    <cellStyle name="Normal_Cuadro 1.2" xfId="90"/>
    <cellStyle name="Normal_Cuadros ESIS (III-2008)_finales" xfId="91"/>
    <cellStyle name="Normal_E023" xfId="92"/>
    <cellStyle name="Normal_Hoja7" xfId="93"/>
    <cellStyle name="Normal_SEPTIEMBRE 2008 (26-11-08)" xfId="94"/>
    <cellStyle name="Notas" xfId="95"/>
    <cellStyle name="Note" xfId="96"/>
    <cellStyle name="Output" xfId="97"/>
    <cellStyle name="Percent" xfId="98"/>
    <cellStyle name="Porcentaje 2" xfId="99"/>
    <cellStyle name="Salida" xfId="100"/>
    <cellStyle name="Texto de advertencia" xfId="101"/>
    <cellStyle name="Texto explicativo" xfId="102"/>
    <cellStyle name="Title" xfId="103"/>
    <cellStyle name="Título" xfId="104"/>
    <cellStyle name="Título 2" xfId="105"/>
    <cellStyle name="Título 3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6" width="8.7109375" style="0" customWidth="1"/>
    <col min="7" max="7" width="0.42578125" style="0" customWidth="1"/>
    <col min="8" max="10" width="6.57421875" style="0" customWidth="1"/>
    <col min="11" max="14" width="11.57421875" style="1" customWidth="1"/>
  </cols>
  <sheetData>
    <row r="1" ht="14.25" customHeight="1"/>
    <row r="2" ht="14.25" customHeight="1"/>
    <row r="3" spans="1:14" ht="28.5" customHeight="1">
      <c r="A3" s="45" t="s">
        <v>0</v>
      </c>
      <c r="B3" s="45"/>
      <c r="C3" s="45"/>
      <c r="D3" s="45"/>
      <c r="E3" s="45"/>
      <c r="F3" s="2"/>
      <c r="G3" s="2"/>
      <c r="H3" s="46" t="s">
        <v>1</v>
      </c>
      <c r="I3" s="46"/>
      <c r="J3" s="46"/>
      <c r="K3" s="3"/>
      <c r="L3" s="3"/>
      <c r="M3" s="3"/>
      <c r="N3" s="4"/>
    </row>
    <row r="4" spans="1:10" ht="13.5" customHeight="1">
      <c r="A4" s="5" t="s">
        <v>2</v>
      </c>
      <c r="B4" s="6">
        <v>2023</v>
      </c>
      <c r="C4" s="6"/>
      <c r="D4" s="6"/>
      <c r="E4" s="6"/>
      <c r="F4" s="7">
        <v>2024</v>
      </c>
      <c r="G4" s="8"/>
      <c r="H4" s="47" t="s">
        <v>3</v>
      </c>
      <c r="I4" s="47"/>
      <c r="J4" s="47"/>
    </row>
    <row r="5" spans="1:10" ht="24.75" customHeight="1">
      <c r="A5" s="9"/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21</v>
      </c>
      <c r="G5" s="11"/>
      <c r="H5" s="12" t="s">
        <v>4</v>
      </c>
      <c r="I5" s="12" t="s">
        <v>5</v>
      </c>
      <c r="J5" s="12" t="s">
        <v>6</v>
      </c>
    </row>
    <row r="6" spans="1:10" ht="12.75">
      <c r="A6" s="13" t="s">
        <v>19</v>
      </c>
      <c r="B6" s="14"/>
      <c r="C6" s="15"/>
      <c r="D6" s="15"/>
      <c r="E6" s="15"/>
      <c r="F6" s="15"/>
      <c r="G6" s="16"/>
      <c r="H6" s="15"/>
      <c r="I6" s="15"/>
      <c r="J6" s="15"/>
    </row>
    <row r="7" spans="1:10" ht="12.75">
      <c r="A7" s="17" t="s">
        <v>20</v>
      </c>
      <c r="B7" s="36">
        <v>914065.46</v>
      </c>
      <c r="C7" s="36">
        <v>860568.17</v>
      </c>
      <c r="D7" s="36">
        <v>753102.36</v>
      </c>
      <c r="E7" s="36">
        <v>736720.55</v>
      </c>
      <c r="F7" s="36">
        <v>820455.18</v>
      </c>
      <c r="G7" s="18"/>
      <c r="H7" s="19">
        <f>IF(ISERROR($F7/$E7),"-",IF($F7/$E7&lt;0,"-",ROUND(($F7-$E7)/$E7*100,2)))</f>
        <v>11.37</v>
      </c>
      <c r="I7" s="19">
        <f>IF(ISERROR($F7/$B7),"-",IF($F7/$B7&lt;0,"-",ROUND(($F7-$B7)/$B7*100,2)))</f>
        <v>-10.24</v>
      </c>
      <c r="J7" s="19">
        <f ca="1">IF(ISERROR($F7/OFFSET($A7,0,MATCH("IV",$B$5:$E$5,0))),"-",IF($F7/OFFSET($A7,0,MATCH("IV",$B$5:$E$5,0))&lt;0,"-",ROUND(100*($F7/OFFSET($A7,0,MATCH("IV",$B$5:$E$5,0))-1),2)))</f>
        <v>11.37</v>
      </c>
    </row>
    <row r="8" spans="1:10" ht="12.75">
      <c r="A8" s="20" t="s">
        <v>7</v>
      </c>
      <c r="B8" s="37">
        <v>139069.09</v>
      </c>
      <c r="C8" s="37">
        <v>140392.14</v>
      </c>
      <c r="D8" s="37">
        <v>130844.64</v>
      </c>
      <c r="E8" s="37">
        <v>129458.03</v>
      </c>
      <c r="F8" s="37">
        <v>136850.7</v>
      </c>
      <c r="G8" s="21"/>
      <c r="H8" s="22">
        <f aca="true" t="shared" si="0" ref="H8:H13">IF(ISERROR($F8/$E8),"-",IF($F8/$E8&lt;0,"-",ROUND(($F8-$E8)/$E8*100,2)))</f>
        <v>5.71</v>
      </c>
      <c r="I8" s="22">
        <f aca="true" t="shared" si="1" ref="I8:I13">IF(ISERROR($F8/$B8),"-",IF($F8/$B8&lt;0,"-",ROUND(($F8-$B8)/$B8*100,2)))</f>
        <v>-1.6</v>
      </c>
      <c r="J8" s="22">
        <f aca="true" ca="1" t="shared" si="2" ref="J8:J13">IF(ISERROR($F8/OFFSET($A8,0,MATCH("IV",$B$5:$E$5,0))),"-",IF($F8/OFFSET($A8,0,MATCH("IV",$B$5:$E$5,0))&lt;0,"-",ROUND(100*($F8/OFFSET($A8,0,MATCH("IV",$B$5:$E$5,0))-1),2)))</f>
        <v>5.71</v>
      </c>
    </row>
    <row r="9" spans="1:10" ht="12.75">
      <c r="A9" s="20" t="s">
        <v>8</v>
      </c>
      <c r="B9" s="37">
        <v>402749.91</v>
      </c>
      <c r="C9" s="37">
        <v>332656.54</v>
      </c>
      <c r="D9" s="37">
        <v>303872.71</v>
      </c>
      <c r="E9" s="37">
        <v>312667.54</v>
      </c>
      <c r="F9" s="37">
        <v>458890.24</v>
      </c>
      <c r="G9" s="21"/>
      <c r="H9" s="22">
        <f t="shared" si="0"/>
        <v>46.77</v>
      </c>
      <c r="I9" s="22">
        <f t="shared" si="1"/>
        <v>13.94</v>
      </c>
      <c r="J9" s="22">
        <f ca="1" t="shared" si="2"/>
        <v>46.77</v>
      </c>
    </row>
    <row r="10" spans="1:10" ht="12.75">
      <c r="A10" s="20" t="s">
        <v>9</v>
      </c>
      <c r="B10" s="37">
        <v>99005.02</v>
      </c>
      <c r="C10" s="37">
        <v>92204.74</v>
      </c>
      <c r="D10" s="37">
        <v>68134.53</v>
      </c>
      <c r="E10" s="37">
        <v>86743.68</v>
      </c>
      <c r="F10" s="37">
        <v>34237.27</v>
      </c>
      <c r="G10" s="21"/>
      <c r="H10" s="22">
        <f t="shared" si="0"/>
        <v>-60.53</v>
      </c>
      <c r="I10" s="22">
        <f t="shared" si="1"/>
        <v>-65.42</v>
      </c>
      <c r="J10" s="22">
        <f ca="1" t="shared" si="2"/>
        <v>-60.53</v>
      </c>
    </row>
    <row r="11" spans="1:10" ht="12.75">
      <c r="A11" s="20" t="s">
        <v>10</v>
      </c>
      <c r="B11" s="37">
        <v>148412.74</v>
      </c>
      <c r="C11" s="37">
        <v>149735.24</v>
      </c>
      <c r="D11" s="37">
        <v>134424.1</v>
      </c>
      <c r="E11" s="37">
        <v>112704.05</v>
      </c>
      <c r="F11" s="37">
        <v>174681.35</v>
      </c>
      <c r="G11" s="21"/>
      <c r="H11" s="22">
        <f t="shared" si="0"/>
        <v>54.99</v>
      </c>
      <c r="I11" s="22">
        <f t="shared" si="1"/>
        <v>17.7</v>
      </c>
      <c r="J11" s="22">
        <f ca="1" t="shared" si="2"/>
        <v>54.99</v>
      </c>
    </row>
    <row r="12" spans="1:10" ht="12.75">
      <c r="A12" s="20" t="s">
        <v>11</v>
      </c>
      <c r="B12" s="37">
        <v>18831.2</v>
      </c>
      <c r="C12" s="37">
        <v>46570.07</v>
      </c>
      <c r="D12" s="37">
        <v>18868.14</v>
      </c>
      <c r="E12" s="37">
        <v>14679.69</v>
      </c>
      <c r="F12" s="37">
        <v>10745.1</v>
      </c>
      <c r="G12" s="21"/>
      <c r="H12" s="22">
        <f t="shared" si="0"/>
        <v>-26.8</v>
      </c>
      <c r="I12" s="22">
        <f t="shared" si="1"/>
        <v>-42.94</v>
      </c>
      <c r="J12" s="22">
        <f ca="1" t="shared" si="2"/>
        <v>-26.8</v>
      </c>
    </row>
    <row r="13" spans="1:10" ht="12.75">
      <c r="A13" s="23" t="s">
        <v>12</v>
      </c>
      <c r="B13" s="38">
        <v>105997.38</v>
      </c>
      <c r="C13" s="38">
        <v>99009.01</v>
      </c>
      <c r="D13" s="38">
        <v>96958.24</v>
      </c>
      <c r="E13" s="38">
        <v>80467.6</v>
      </c>
      <c r="F13" s="38">
        <v>5050.52</v>
      </c>
      <c r="G13" s="21"/>
      <c r="H13" s="24">
        <f t="shared" si="0"/>
        <v>-93.72</v>
      </c>
      <c r="I13" s="24">
        <f t="shared" si="1"/>
        <v>-95.24</v>
      </c>
      <c r="J13" s="24">
        <f ca="1" t="shared" si="2"/>
        <v>-93.72</v>
      </c>
    </row>
    <row r="14" spans="1:10" ht="12.75">
      <c r="A14" s="13" t="s">
        <v>13</v>
      </c>
      <c r="B14" s="39"/>
      <c r="C14" s="40"/>
      <c r="D14" s="40"/>
      <c r="E14" s="40"/>
      <c r="F14" s="40"/>
      <c r="G14" s="16"/>
      <c r="H14" s="44"/>
      <c r="I14" s="44"/>
      <c r="J14" s="44"/>
    </row>
    <row r="15" spans="1:10" ht="12.75">
      <c r="A15" s="17" t="s">
        <v>14</v>
      </c>
      <c r="B15" s="36">
        <v>865425.5</v>
      </c>
      <c r="C15" s="36">
        <v>794607.81</v>
      </c>
      <c r="D15" s="36">
        <v>727585.4</v>
      </c>
      <c r="E15" s="36">
        <v>706400.04</v>
      </c>
      <c r="F15" s="36">
        <v>795750.56</v>
      </c>
      <c r="G15" s="18"/>
      <c r="H15" s="25">
        <f aca="true" t="shared" si="3" ref="H15:H45">IF(ISERROR($F15/$E15),"-",IF($F15/$E15&lt;0,"-",ROUND(($F15-$E15)/$E15*100,2)))</f>
        <v>12.65</v>
      </c>
      <c r="I15" s="25">
        <f aca="true" t="shared" si="4" ref="I15:I45">IF(ISERROR($F15/$B15),"-",IF($F15/$B15&lt;0,"-",ROUND(($F15-$B15)/$B15*100,2)))</f>
        <v>-8.05</v>
      </c>
      <c r="J15" s="25">
        <f aca="true" ca="1" t="shared" si="5" ref="J15:J45">IF(ISERROR($F15/OFFSET($A15,0,MATCH("IV",$B$5:$E$5,0))),"-",IF($F15/OFFSET($A15,0,MATCH("IV",$B$5:$E$5,0))&lt;0,"-",ROUND(100*($F15/OFFSET($A15,0,MATCH("IV",$B$5:$E$5,0))-1),2)))</f>
        <v>12.65</v>
      </c>
    </row>
    <row r="16" spans="1:10" ht="12.75">
      <c r="A16" s="20" t="s">
        <v>15</v>
      </c>
      <c r="B16" s="41">
        <v>863169.47</v>
      </c>
      <c r="C16" s="41">
        <v>792421.33</v>
      </c>
      <c r="D16" s="41">
        <v>723262.8</v>
      </c>
      <c r="E16" s="41">
        <v>704852.08</v>
      </c>
      <c r="F16" s="41">
        <v>795210.88</v>
      </c>
      <c r="G16" s="18"/>
      <c r="H16" s="26">
        <f t="shared" si="3"/>
        <v>12.82</v>
      </c>
      <c r="I16" s="26">
        <f t="shared" si="4"/>
        <v>-7.87</v>
      </c>
      <c r="J16" s="26">
        <f ca="1" t="shared" si="5"/>
        <v>12.82</v>
      </c>
    </row>
    <row r="17" spans="1:10" ht="12.75">
      <c r="A17" s="27" t="s">
        <v>7</v>
      </c>
      <c r="B17" s="37">
        <v>121280.22</v>
      </c>
      <c r="C17" s="37">
        <v>123710.79</v>
      </c>
      <c r="D17" s="37">
        <v>123584.19</v>
      </c>
      <c r="E17" s="37">
        <v>118739.08</v>
      </c>
      <c r="F17" s="37">
        <v>126818.94</v>
      </c>
      <c r="G17" s="21"/>
      <c r="H17" s="22">
        <f t="shared" si="3"/>
        <v>6.8</v>
      </c>
      <c r="I17" s="22">
        <f t="shared" si="4"/>
        <v>4.57</v>
      </c>
      <c r="J17" s="22">
        <f ca="1" t="shared" si="5"/>
        <v>6.8</v>
      </c>
    </row>
    <row r="18" spans="1:10" ht="12.75">
      <c r="A18" s="27" t="s">
        <v>8</v>
      </c>
      <c r="B18" s="37">
        <v>394767.39</v>
      </c>
      <c r="C18" s="37">
        <v>331687.33</v>
      </c>
      <c r="D18" s="37">
        <v>303089.45</v>
      </c>
      <c r="E18" s="37">
        <v>311569.03</v>
      </c>
      <c r="F18" s="37">
        <v>457941.32</v>
      </c>
      <c r="G18" s="21"/>
      <c r="H18" s="22">
        <f t="shared" si="3"/>
        <v>46.98</v>
      </c>
      <c r="I18" s="22">
        <f t="shared" si="4"/>
        <v>16</v>
      </c>
      <c r="J18" s="22">
        <f ca="1" t="shared" si="5"/>
        <v>46.98</v>
      </c>
    </row>
    <row r="19" spans="1:10" ht="12.75">
      <c r="A19" s="27" t="s">
        <v>9</v>
      </c>
      <c r="B19" s="37">
        <v>93122.32</v>
      </c>
      <c r="C19" s="37">
        <v>87279.13</v>
      </c>
      <c r="D19" s="37">
        <v>65417.34</v>
      </c>
      <c r="E19" s="37">
        <v>81000</v>
      </c>
      <c r="F19" s="37">
        <v>29170.06</v>
      </c>
      <c r="G19" s="21"/>
      <c r="H19" s="22">
        <f t="shared" si="3"/>
        <v>-63.99</v>
      </c>
      <c r="I19" s="22">
        <f t="shared" si="4"/>
        <v>-68.68</v>
      </c>
      <c r="J19" s="22">
        <f ca="1" t="shared" si="5"/>
        <v>-63.99</v>
      </c>
    </row>
    <row r="20" spans="1:10" ht="12.75">
      <c r="A20" s="27" t="s">
        <v>10</v>
      </c>
      <c r="B20" s="37">
        <v>146674.73</v>
      </c>
      <c r="C20" s="37">
        <v>148176.47</v>
      </c>
      <c r="D20" s="37">
        <v>133230.14</v>
      </c>
      <c r="E20" s="37">
        <v>111226.77</v>
      </c>
      <c r="F20" s="37">
        <v>173190.97</v>
      </c>
      <c r="G20" s="21"/>
      <c r="H20" s="22">
        <f t="shared" si="3"/>
        <v>55.71</v>
      </c>
      <c r="I20" s="22">
        <f t="shared" si="4"/>
        <v>18.08</v>
      </c>
      <c r="J20" s="22">
        <f ca="1" t="shared" si="5"/>
        <v>55.71</v>
      </c>
    </row>
    <row r="21" spans="1:10" ht="12.75">
      <c r="A21" s="27" t="s">
        <v>11</v>
      </c>
      <c r="B21" s="37">
        <v>2812.77</v>
      </c>
      <c r="C21" s="37">
        <v>4910.7</v>
      </c>
      <c r="D21" s="37">
        <v>6653.74</v>
      </c>
      <c r="E21" s="37">
        <v>3976.4</v>
      </c>
      <c r="F21" s="37">
        <v>4343.34</v>
      </c>
      <c r="G21" s="21"/>
      <c r="H21" s="22">
        <f t="shared" si="3"/>
        <v>9.23</v>
      </c>
      <c r="I21" s="22">
        <f t="shared" si="4"/>
        <v>54.42</v>
      </c>
      <c r="J21" s="22">
        <f ca="1" t="shared" si="5"/>
        <v>9.23</v>
      </c>
    </row>
    <row r="22" spans="1:10" ht="12.75">
      <c r="A22" s="27" t="s">
        <v>12</v>
      </c>
      <c r="B22" s="37">
        <v>104512.06</v>
      </c>
      <c r="C22" s="37">
        <v>96656.9</v>
      </c>
      <c r="D22" s="37">
        <v>91287.95</v>
      </c>
      <c r="E22" s="37">
        <v>78340.81</v>
      </c>
      <c r="F22" s="37">
        <v>3746.25</v>
      </c>
      <c r="G22" s="21"/>
      <c r="H22" s="22">
        <f t="shared" si="3"/>
        <v>-95.22</v>
      </c>
      <c r="I22" s="22">
        <f t="shared" si="4"/>
        <v>-96.42</v>
      </c>
      <c r="J22" s="22">
        <f ca="1" t="shared" si="5"/>
        <v>-95.22</v>
      </c>
    </row>
    <row r="23" spans="1:10" ht="12.75">
      <c r="A23" s="20" t="s">
        <v>16</v>
      </c>
      <c r="B23" s="41">
        <v>2256.03</v>
      </c>
      <c r="C23" s="41">
        <v>2186.49</v>
      </c>
      <c r="D23" s="41">
        <v>4322.6</v>
      </c>
      <c r="E23" s="41">
        <v>1547.96</v>
      </c>
      <c r="F23" s="41">
        <v>539.68</v>
      </c>
      <c r="G23" s="18"/>
      <c r="H23" s="26">
        <f t="shared" si="3"/>
        <v>-65.14</v>
      </c>
      <c r="I23" s="26">
        <f t="shared" si="4"/>
        <v>-76.08</v>
      </c>
      <c r="J23" s="26">
        <f ca="1" t="shared" si="5"/>
        <v>-65.14</v>
      </c>
    </row>
    <row r="24" spans="1:10" ht="12.75">
      <c r="A24" s="27" t="s">
        <v>7</v>
      </c>
      <c r="B24" s="41">
        <v>409.7</v>
      </c>
      <c r="C24" s="41">
        <v>170.69</v>
      </c>
      <c r="D24" s="41">
        <v>113.14</v>
      </c>
      <c r="E24" s="41">
        <v>249.01</v>
      </c>
      <c r="F24" s="41">
        <v>118.23</v>
      </c>
      <c r="G24" s="18"/>
      <c r="H24" s="26">
        <f t="shared" si="3"/>
        <v>-52.52</v>
      </c>
      <c r="I24" s="26">
        <f t="shared" si="4"/>
        <v>-71.14</v>
      </c>
      <c r="J24" s="26">
        <f ca="1" t="shared" si="5"/>
        <v>-52.52</v>
      </c>
    </row>
    <row r="25" spans="1:10" ht="12.75">
      <c r="A25" s="27" t="s">
        <v>8</v>
      </c>
      <c r="B25" s="41">
        <v>84.83</v>
      </c>
      <c r="C25" s="41">
        <v>33.89</v>
      </c>
      <c r="D25" s="41">
        <v>114.26</v>
      </c>
      <c r="E25" s="41">
        <v>169.88</v>
      </c>
      <c r="F25" s="41">
        <v>88.71</v>
      </c>
      <c r="G25" s="18"/>
      <c r="H25" s="26">
        <f t="shared" si="3"/>
        <v>-47.78</v>
      </c>
      <c r="I25" s="26">
        <f t="shared" si="4"/>
        <v>4.57</v>
      </c>
      <c r="J25" s="26">
        <f ca="1" t="shared" si="5"/>
        <v>-47.78</v>
      </c>
    </row>
    <row r="26" spans="1:10" ht="12.75">
      <c r="A26" s="27" t="s">
        <v>9</v>
      </c>
      <c r="B26" s="41">
        <v>590.76</v>
      </c>
      <c r="C26" s="41">
        <v>1047.56</v>
      </c>
      <c r="D26" s="41">
        <v>425.98</v>
      </c>
      <c r="E26" s="41">
        <v>214.6</v>
      </c>
      <c r="F26" s="41">
        <v>266.72</v>
      </c>
      <c r="G26" s="18"/>
      <c r="H26" s="26">
        <f t="shared" si="3"/>
        <v>24.29</v>
      </c>
      <c r="I26" s="26">
        <f t="shared" si="4"/>
        <v>-54.85</v>
      </c>
      <c r="J26" s="26">
        <f ca="1" t="shared" si="5"/>
        <v>24.29</v>
      </c>
    </row>
    <row r="27" spans="1:10" ht="12.75">
      <c r="A27" s="27" t="s">
        <v>10</v>
      </c>
      <c r="B27" s="37">
        <v>25.88</v>
      </c>
      <c r="C27" s="37">
        <v>30.8</v>
      </c>
      <c r="D27" s="37">
        <v>17.29</v>
      </c>
      <c r="E27" s="37">
        <v>46.31</v>
      </c>
      <c r="F27" s="37">
        <v>42.67</v>
      </c>
      <c r="G27" s="21"/>
      <c r="H27" s="22">
        <f t="shared" si="3"/>
        <v>-7.86</v>
      </c>
      <c r="I27" s="22">
        <f t="shared" si="4"/>
        <v>64.88</v>
      </c>
      <c r="J27" s="22">
        <f ca="1" t="shared" si="5"/>
        <v>-7.86</v>
      </c>
    </row>
    <row r="28" spans="1:10" ht="12.75">
      <c r="A28" s="27" t="s">
        <v>11</v>
      </c>
      <c r="B28" s="37">
        <v>21.5</v>
      </c>
      <c r="C28" s="37">
        <v>112</v>
      </c>
      <c r="D28" s="37">
        <v>48.47</v>
      </c>
      <c r="E28" s="37">
        <v>62.38</v>
      </c>
      <c r="F28" s="37">
        <v>14.7</v>
      </c>
      <c r="G28" s="21"/>
      <c r="H28" s="22">
        <f t="shared" si="3"/>
        <v>-76.43</v>
      </c>
      <c r="I28" s="22">
        <f t="shared" si="4"/>
        <v>-31.63</v>
      </c>
      <c r="J28" s="22">
        <f ca="1" t="shared" si="5"/>
        <v>-76.43</v>
      </c>
    </row>
    <row r="29" spans="1:10" ht="12.75">
      <c r="A29" s="27" t="s">
        <v>12</v>
      </c>
      <c r="B29" s="37">
        <v>1123.35</v>
      </c>
      <c r="C29" s="37">
        <v>791.54</v>
      </c>
      <c r="D29" s="37">
        <v>3603.46</v>
      </c>
      <c r="E29" s="37">
        <v>805.77</v>
      </c>
      <c r="F29" s="37">
        <v>8.65</v>
      </c>
      <c r="G29" s="21"/>
      <c r="H29" s="22">
        <f t="shared" si="3"/>
        <v>-98.93</v>
      </c>
      <c r="I29" s="22">
        <f t="shared" si="4"/>
        <v>-99.23</v>
      </c>
      <c r="J29" s="22">
        <f ca="1" t="shared" si="5"/>
        <v>-98.93</v>
      </c>
    </row>
    <row r="30" spans="1:10" ht="12.75">
      <c r="A30" s="28" t="s">
        <v>17</v>
      </c>
      <c r="B30" s="42"/>
      <c r="C30" s="42"/>
      <c r="D30" s="42"/>
      <c r="E30" s="42"/>
      <c r="F30" s="42"/>
      <c r="G30" s="29"/>
      <c r="H30" s="30" t="str">
        <f t="shared" si="3"/>
        <v>-</v>
      </c>
      <c r="I30" s="30" t="str">
        <f t="shared" si="4"/>
        <v>-</v>
      </c>
      <c r="J30" s="30" t="str">
        <f ca="1" t="shared" si="5"/>
        <v>-</v>
      </c>
    </row>
    <row r="31" spans="1:10" ht="12.75">
      <c r="A31" s="17" t="s">
        <v>14</v>
      </c>
      <c r="B31" s="36">
        <v>48639.96</v>
      </c>
      <c r="C31" s="36">
        <v>65960.35</v>
      </c>
      <c r="D31" s="36">
        <v>25516.96</v>
      </c>
      <c r="E31" s="36">
        <v>30320.5</v>
      </c>
      <c r="F31" s="36">
        <v>24704.62</v>
      </c>
      <c r="G31" s="18"/>
      <c r="H31" s="25">
        <f t="shared" si="3"/>
        <v>-18.52</v>
      </c>
      <c r="I31" s="25">
        <f t="shared" si="4"/>
        <v>-49.21</v>
      </c>
      <c r="J31" s="25">
        <f ca="1" t="shared" si="5"/>
        <v>-18.52</v>
      </c>
    </row>
    <row r="32" spans="1:10" ht="12.75">
      <c r="A32" s="20" t="s">
        <v>15</v>
      </c>
      <c r="B32" s="41">
        <v>37960.25</v>
      </c>
      <c r="C32" s="41">
        <v>61527.08</v>
      </c>
      <c r="D32" s="41">
        <v>21310.71</v>
      </c>
      <c r="E32" s="41">
        <v>24152.66</v>
      </c>
      <c r="F32" s="41">
        <v>20067.82</v>
      </c>
      <c r="G32" s="18"/>
      <c r="H32" s="26">
        <f t="shared" si="3"/>
        <v>-16.91</v>
      </c>
      <c r="I32" s="26">
        <f t="shared" si="4"/>
        <v>-47.13</v>
      </c>
      <c r="J32" s="26">
        <f ca="1" t="shared" si="5"/>
        <v>-16.91</v>
      </c>
    </row>
    <row r="33" spans="1:10" ht="12.75">
      <c r="A33" s="27" t="s">
        <v>7</v>
      </c>
      <c r="B33" s="41">
        <v>15218.5</v>
      </c>
      <c r="C33" s="41">
        <v>14931.23</v>
      </c>
      <c r="D33" s="41">
        <v>5829.86</v>
      </c>
      <c r="E33" s="41">
        <v>7141.98</v>
      </c>
      <c r="F33" s="41">
        <v>7811.5</v>
      </c>
      <c r="G33" s="18"/>
      <c r="H33" s="26">
        <f t="shared" si="3"/>
        <v>9.37</v>
      </c>
      <c r="I33" s="26">
        <f t="shared" si="4"/>
        <v>-48.67</v>
      </c>
      <c r="J33" s="26">
        <f ca="1" t="shared" si="5"/>
        <v>9.37</v>
      </c>
    </row>
    <row r="34" spans="1:10" ht="12.75">
      <c r="A34" s="27" t="s">
        <v>8</v>
      </c>
      <c r="B34" s="41">
        <v>969.97</v>
      </c>
      <c r="C34" s="41">
        <v>687.04</v>
      </c>
      <c r="D34" s="41">
        <v>517.92</v>
      </c>
      <c r="E34" s="41">
        <v>807.31</v>
      </c>
      <c r="F34" s="41">
        <v>741.12</v>
      </c>
      <c r="G34" s="18"/>
      <c r="H34" s="26">
        <f t="shared" si="3"/>
        <v>-8.2</v>
      </c>
      <c r="I34" s="26">
        <f t="shared" si="4"/>
        <v>-23.59</v>
      </c>
      <c r="J34" s="26">
        <f ca="1" t="shared" si="5"/>
        <v>-8.2</v>
      </c>
    </row>
    <row r="35" spans="1:10" ht="12.75">
      <c r="A35" s="27" t="s">
        <v>9</v>
      </c>
      <c r="B35" s="41">
        <v>4482.61</v>
      </c>
      <c r="C35" s="41">
        <v>3261.41</v>
      </c>
      <c r="D35" s="41">
        <v>2082.38</v>
      </c>
      <c r="E35" s="41">
        <v>4505.74</v>
      </c>
      <c r="F35" s="41">
        <v>4097.94</v>
      </c>
      <c r="G35" s="18"/>
      <c r="H35" s="26">
        <f t="shared" si="3"/>
        <v>-9.05</v>
      </c>
      <c r="I35" s="26">
        <f t="shared" si="4"/>
        <v>-8.58</v>
      </c>
      <c r="J35" s="26">
        <f ca="1" t="shared" si="5"/>
        <v>-9.05</v>
      </c>
    </row>
    <row r="36" spans="1:10" ht="12.75">
      <c r="A36" s="27" t="s">
        <v>10</v>
      </c>
      <c r="B36" s="37">
        <v>1422.44</v>
      </c>
      <c r="C36" s="37">
        <v>1137.8</v>
      </c>
      <c r="D36" s="37">
        <v>817.27</v>
      </c>
      <c r="E36" s="37">
        <v>1175.91</v>
      </c>
      <c r="F36" s="37">
        <v>1143.8</v>
      </c>
      <c r="G36" s="21"/>
      <c r="H36" s="22">
        <f t="shared" si="3"/>
        <v>-2.73</v>
      </c>
      <c r="I36" s="22">
        <f t="shared" si="4"/>
        <v>-19.59</v>
      </c>
      <c r="J36" s="22">
        <f ca="1" t="shared" si="5"/>
        <v>-2.73</v>
      </c>
    </row>
    <row r="37" spans="1:10" ht="12.75">
      <c r="A37" s="27" t="s">
        <v>11</v>
      </c>
      <c r="B37" s="37">
        <v>15797.6</v>
      </c>
      <c r="C37" s="37">
        <v>41437.83</v>
      </c>
      <c r="D37" s="37">
        <v>12038.88</v>
      </c>
      <c r="E37" s="37">
        <v>10495.83</v>
      </c>
      <c r="F37" s="37">
        <v>6220.62</v>
      </c>
      <c r="G37" s="21"/>
      <c r="H37" s="22">
        <f t="shared" si="3"/>
        <v>-40.73</v>
      </c>
      <c r="I37" s="22">
        <f t="shared" si="4"/>
        <v>-60.62</v>
      </c>
      <c r="J37" s="22">
        <f ca="1" t="shared" si="5"/>
        <v>-40.73</v>
      </c>
    </row>
    <row r="38" spans="1:10" ht="12.75">
      <c r="A38" s="27" t="s">
        <v>12</v>
      </c>
      <c r="B38" s="37">
        <v>69.01</v>
      </c>
      <c r="C38" s="37">
        <v>71.34</v>
      </c>
      <c r="D38" s="37">
        <v>24.97</v>
      </c>
      <c r="E38" s="37">
        <v>25.89</v>
      </c>
      <c r="F38" s="37">
        <v>52.84</v>
      </c>
      <c r="G38" s="21"/>
      <c r="H38" s="22">
        <f t="shared" si="3"/>
        <v>104.09</v>
      </c>
      <c r="I38" s="22">
        <f t="shared" si="4"/>
        <v>-23.43</v>
      </c>
      <c r="J38" s="22">
        <f ca="1" t="shared" si="5"/>
        <v>104.09</v>
      </c>
    </row>
    <row r="39" spans="1:10" ht="12.75">
      <c r="A39" s="20" t="s">
        <v>16</v>
      </c>
      <c r="B39" s="41">
        <v>10679.71</v>
      </c>
      <c r="C39" s="41">
        <v>4433.28</v>
      </c>
      <c r="D39" s="41">
        <v>4206.25</v>
      </c>
      <c r="E39" s="41">
        <v>6167.84</v>
      </c>
      <c r="F39" s="41">
        <v>4636.81</v>
      </c>
      <c r="G39" s="18"/>
      <c r="H39" s="26">
        <f t="shared" si="3"/>
        <v>-24.82</v>
      </c>
      <c r="I39" s="26">
        <f t="shared" si="4"/>
        <v>-56.58</v>
      </c>
      <c r="J39" s="26">
        <f ca="1" t="shared" si="5"/>
        <v>-24.82</v>
      </c>
    </row>
    <row r="40" spans="1:10" ht="12.75">
      <c r="A40" s="27" t="s">
        <v>7</v>
      </c>
      <c r="B40" s="41">
        <v>2160.67</v>
      </c>
      <c r="C40" s="41">
        <v>1579.42</v>
      </c>
      <c r="D40" s="41">
        <v>1317.45</v>
      </c>
      <c r="E40" s="41">
        <v>3327.95</v>
      </c>
      <c r="F40" s="41">
        <v>2102.03</v>
      </c>
      <c r="G40" s="18"/>
      <c r="H40" s="26">
        <f t="shared" si="3"/>
        <v>-36.84</v>
      </c>
      <c r="I40" s="26">
        <f t="shared" si="4"/>
        <v>-2.71</v>
      </c>
      <c r="J40" s="26">
        <f ca="1" t="shared" si="5"/>
        <v>-36.84</v>
      </c>
    </row>
    <row r="41" spans="1:10" ht="12.75">
      <c r="A41" s="27" t="s">
        <v>8</v>
      </c>
      <c r="B41" s="41">
        <v>6927.72</v>
      </c>
      <c r="C41" s="41">
        <v>248.27</v>
      </c>
      <c r="D41" s="41">
        <v>151.09</v>
      </c>
      <c r="E41" s="41">
        <v>121.32</v>
      </c>
      <c r="F41" s="41">
        <v>119.09</v>
      </c>
      <c r="G41" s="18"/>
      <c r="H41" s="26">
        <f t="shared" si="3"/>
        <v>-1.84</v>
      </c>
      <c r="I41" s="26">
        <f t="shared" si="4"/>
        <v>-98.28</v>
      </c>
      <c r="J41" s="26">
        <f ca="1" t="shared" si="5"/>
        <v>-1.84</v>
      </c>
    </row>
    <row r="42" spans="1:10" ht="12.75">
      <c r="A42" s="27" t="s">
        <v>9</v>
      </c>
      <c r="B42" s="41">
        <v>809.33</v>
      </c>
      <c r="C42" s="41">
        <v>616.64</v>
      </c>
      <c r="D42" s="41">
        <v>208.83</v>
      </c>
      <c r="E42" s="41">
        <v>1023.33</v>
      </c>
      <c r="F42" s="41">
        <v>702.55</v>
      </c>
      <c r="G42" s="18"/>
      <c r="H42" s="26">
        <f t="shared" si="3"/>
        <v>-31.35</v>
      </c>
      <c r="I42" s="26">
        <f t="shared" si="4"/>
        <v>-13.19</v>
      </c>
      <c r="J42" s="26">
        <f ca="1" t="shared" si="5"/>
        <v>-31.35</v>
      </c>
    </row>
    <row r="43" spans="1:10" ht="12.75">
      <c r="A43" s="27" t="s">
        <v>10</v>
      </c>
      <c r="B43" s="41">
        <v>289.69</v>
      </c>
      <c r="C43" s="41">
        <v>390.17</v>
      </c>
      <c r="D43" s="41">
        <v>359.4</v>
      </c>
      <c r="E43" s="41">
        <v>255.03</v>
      </c>
      <c r="F43" s="41">
        <v>303.91</v>
      </c>
      <c r="G43" s="18"/>
      <c r="H43" s="26">
        <f t="shared" si="3"/>
        <v>19.17</v>
      </c>
      <c r="I43" s="26">
        <f t="shared" si="4"/>
        <v>4.91</v>
      </c>
      <c r="J43" s="22">
        <f ca="1" t="shared" si="5"/>
        <v>19.17</v>
      </c>
    </row>
    <row r="44" spans="1:10" ht="12.75">
      <c r="A44" s="27" t="s">
        <v>11</v>
      </c>
      <c r="B44" s="41">
        <v>199.33</v>
      </c>
      <c r="C44" s="41">
        <v>109.55</v>
      </c>
      <c r="D44" s="41">
        <v>127.61</v>
      </c>
      <c r="E44" s="41">
        <v>145.08</v>
      </c>
      <c r="F44" s="41">
        <v>166.44</v>
      </c>
      <c r="G44" s="18"/>
      <c r="H44" s="26">
        <f t="shared" si="3"/>
        <v>14.72</v>
      </c>
      <c r="I44" s="26">
        <f t="shared" si="4"/>
        <v>-16.5</v>
      </c>
      <c r="J44" s="22">
        <f ca="1" t="shared" si="5"/>
        <v>14.72</v>
      </c>
    </row>
    <row r="45" spans="1:10" ht="12.75">
      <c r="A45" s="31" t="s">
        <v>12</v>
      </c>
      <c r="B45" s="43">
        <v>292.98</v>
      </c>
      <c r="C45" s="43">
        <v>1489.23</v>
      </c>
      <c r="D45" s="43">
        <v>2041.86</v>
      </c>
      <c r="E45" s="43">
        <v>1295.12</v>
      </c>
      <c r="F45" s="43">
        <v>1242.78</v>
      </c>
      <c r="G45" s="32"/>
      <c r="H45" s="33">
        <f t="shared" si="3"/>
        <v>-4.04</v>
      </c>
      <c r="I45" s="33">
        <f t="shared" si="4"/>
        <v>324.19</v>
      </c>
      <c r="J45" s="24">
        <f ca="1" t="shared" si="5"/>
        <v>-4.04</v>
      </c>
    </row>
    <row r="46" spans="1:15" ht="12.75">
      <c r="A46" s="48" t="s">
        <v>18</v>
      </c>
      <c r="B46" s="48"/>
      <c r="C46" s="48"/>
      <c r="D46" s="48"/>
      <c r="E46" s="48"/>
      <c r="F46" s="48"/>
      <c r="G46" s="48"/>
      <c r="H46" s="48"/>
      <c r="I46" s="48"/>
      <c r="J46" s="48"/>
      <c r="K46" s="34"/>
      <c r="L46" s="35"/>
      <c r="M46" s="35"/>
      <c r="N46" s="34"/>
      <c r="O46" s="35"/>
    </row>
    <row r="51" ht="21" customHeight="1"/>
    <row r="54" ht="21" customHeight="1"/>
  </sheetData>
  <sheetProtection/>
  <mergeCells count="4">
    <mergeCell ref="A3:E3"/>
    <mergeCell ref="H3:J3"/>
    <mergeCell ref="H4:J4"/>
    <mergeCell ref="A46:J46"/>
  </mergeCells>
  <printOptions/>
  <pageMargins left="0.3937007874015748" right="0.2362204724409449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2014-07-10T09:53:24Z</cp:lastPrinted>
  <dcterms:created xsi:type="dcterms:W3CDTF">2014-07-10T09:49:51Z</dcterms:created>
  <dcterms:modified xsi:type="dcterms:W3CDTF">2024-06-14T09:15:15Z</dcterms:modified>
  <cp:category/>
  <cp:version/>
  <cp:contentType/>
  <cp:contentStatus/>
</cp:coreProperties>
</file>