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375" windowWidth="15480" windowHeight="6030" tabRatio="899" firstSheet="1" activeTab="2"/>
  </bookViews>
  <sheets>
    <sheet name="caratulas esp" sheetId="1" r:id="rId1"/>
    <sheet name="MOROSIDAD" sheetId="2" r:id="rId2"/>
    <sheet name="TRIGGERS" sheetId="3" r:id="rId3"/>
  </sheets>
  <definedNames>
    <definedName name="_xlnm.Print_Area" localSheetId="2">'TRIGGERS'!$A$1:$H$19</definedName>
  </definedNames>
  <calcPr calcMode="manual" fullCalcOnLoad="1"/>
</workbook>
</file>

<file path=xl/sharedStrings.xml><?xml version="1.0" encoding="utf-8"?>
<sst xmlns="http://schemas.openxmlformats.org/spreadsheetml/2006/main" count="47" uniqueCount="46">
  <si>
    <t>Santander de Titulización</t>
  </si>
  <si>
    <t>SANTANDER EMPRESAS 1</t>
  </si>
  <si>
    <t xml:space="preserve">       FONDO DE TITULIZACIÓN  DE ACTIVOS</t>
  </si>
  <si>
    <t>Maria Jose Herencias Palomino</t>
  </si>
  <si>
    <t xml:space="preserve">Ciudad Grupo Santander  </t>
  </si>
  <si>
    <t>Ed. Encinar 28660 Boadilla del Monte</t>
  </si>
  <si>
    <t>marjherencias@gruposantander.com</t>
  </si>
  <si>
    <t>Tel: +34 91 289 33 00</t>
  </si>
  <si>
    <t xml:space="preserve">       FONDO DE TITULIZACIÓN DE ACTIVOS</t>
  </si>
  <si>
    <t>TRIGGERS FONDO DE RESERVA</t>
  </si>
  <si>
    <t xml:space="preserve">               1.a) MOROSIDAD DE LAS DC'S SUPERIOR A 90 DÍAS</t>
  </si>
  <si>
    <t xml:space="preserve">               1.b) 1% SALDO VIVO DERECHOS DE CRÉDITO</t>
  </si>
  <si>
    <t xml:space="preserve">               2.b) 1% SALDO INICIAL DERECHOS DE CRÉDITO</t>
  </si>
  <si>
    <t>Analista</t>
  </si>
  <si>
    <t>SE HAN ALCANZADO LOS NIVELES DE LOS TRIGGERS, POR LO CUAL EL FONDO DE RESERVA</t>
  </si>
  <si>
    <t>NO PODRA SEGUIR DECRECIENDO</t>
  </si>
  <si>
    <t>Principal de morosidad &lt; 30 días</t>
  </si>
  <si>
    <t>Intereses de morosidad &lt; 30 días</t>
  </si>
  <si>
    <t>Saldo Morosidad &lt; 30 días</t>
  </si>
  <si>
    <t>Número derechos de crédito &lt; 30 días</t>
  </si>
  <si>
    <t>Principal de morosidad &lt; 60 días</t>
  </si>
  <si>
    <t>Intereses de morosidad &lt; 60 días</t>
  </si>
  <si>
    <t>Saldo Morosidad &lt; 60 días</t>
  </si>
  <si>
    <t>Número derechos de crédito &lt; 60 días</t>
  </si>
  <si>
    <t>Principal de morosidad &lt; 90 días</t>
  </si>
  <si>
    <t>Intereses de morosidad &lt; 90 días</t>
  </si>
  <si>
    <t>Saldo Morosidad &lt; 90 días</t>
  </si>
  <si>
    <t>Número derechos de crédito &lt; 90 días</t>
  </si>
  <si>
    <t>Principal de morosidad &lt; 180 días</t>
  </si>
  <si>
    <t>Intereses de morosidad &lt; 180 días</t>
  </si>
  <si>
    <t>Saldo Morosidad &lt; 180 días</t>
  </si>
  <si>
    <t>Número derechos de crédito &lt; 180 días</t>
  </si>
  <si>
    <t>Principal de morosidad &lt; 365 días</t>
  </si>
  <si>
    <t>Intereses de morosidad &lt; 365 días</t>
  </si>
  <si>
    <t>Saldo Morosidad &lt; 365 días</t>
  </si>
  <si>
    <t>Número derechos de crédito &lt; 365 días</t>
  </si>
  <si>
    <t xml:space="preserve">               2.a) PERDIDA DE LA CARTERA</t>
  </si>
  <si>
    <t>SALDO DC</t>
  </si>
  <si>
    <t>PERDIDA NETA CARTERA</t>
  </si>
  <si>
    <t>INFORMACION RELATIVA A LOS TRIGGERS EN MILES DE EUROS</t>
  </si>
  <si>
    <r>
      <t>1</t>
    </r>
    <r>
      <rPr>
        <sz val="12"/>
        <rFont val="Times New Roman"/>
        <family val="1"/>
      </rPr>
      <t>. SI 1.a) ES MAYOR QUE 1.b) NO SE AMORTIZA EL FONDO DE RESERVA:</t>
    </r>
  </si>
  <si>
    <r>
      <t>2</t>
    </r>
    <r>
      <rPr>
        <sz val="12"/>
        <rFont val="Times New Roman"/>
        <family val="1"/>
      </rPr>
      <t>. SI 2.a) ES MAYOR QUE 2.b) NO SE AMORTIZA EL FONDO DE RESERVA:</t>
    </r>
  </si>
  <si>
    <t>S.05.4</t>
  </si>
  <si>
    <t>30 DE JUNIO DE 2012</t>
  </si>
  <si>
    <t>W.O</t>
  </si>
  <si>
    <t>CUENTA 0010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</si>
</sst>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_);\(#,##0\)"/>
    <numFmt numFmtId="175" formatCode="#,##0.00_);\(#,##0.00\)"/>
    <numFmt numFmtId="176" formatCode="dd\-mm\-yy"/>
    <numFmt numFmtId="177" formatCode="0.0000%"/>
    <numFmt numFmtId="178" formatCode="#,##0.00\ \€"/>
    <numFmt numFmtId="179" formatCode="0.000"/>
    <numFmt numFmtId="180" formatCode="0.000%"/>
    <numFmt numFmtId="181" formatCode="#,##0.00\ [$€-1]"/>
    <numFmt numFmtId="182" formatCode="#,##0.000"/>
    <numFmt numFmtId="183" formatCode="#,##0.00\ [$€-1];[Red]\-#,##0.00\ [$€-1]"/>
    <numFmt numFmtId="184" formatCode="_-* #,##0.00\ [$€-1]_-;\-* #,##0.00\ [$€-1]_-;_-* &quot;-&quot;??\ [$€-1]_-"/>
    <numFmt numFmtId="185" formatCode="[$-C0A]d\-mmm\-yyyy;@"/>
    <numFmt numFmtId="186" formatCode="#,##0_ ;\-#,##0\ "/>
    <numFmt numFmtId="187" formatCode="_-* #,##0.00\ [$€-1]_-;\-* #,##0.00\ [$€-1]_-;_-* &quot;-&quot;??\ [$€-1]_-;_-@_-"/>
    <numFmt numFmtId="188" formatCode="0_ ;\-0\ "/>
    <numFmt numFmtId="189" formatCode="_-* #,##0.00\ _P_t_a_-;\-* #,##0.00\ _P_t_a_-;_-* &quot;-&quot;\ _P_t_a_-;_-@_-"/>
    <numFmt numFmtId="190" formatCode="\(0.00%\)"/>
    <numFmt numFmtId="191" formatCode="mm/dd/yyyy"/>
    <numFmt numFmtId="192" formatCode="mm\-dd\-yyyy"/>
    <numFmt numFmtId="193" formatCode="mm\-yy"/>
    <numFmt numFmtId="194" formatCode="m\-yy"/>
    <numFmt numFmtId="195" formatCode="#,##0.00;[Red]#,##0.00"/>
    <numFmt numFmtId="196" formatCode="_-* #,##0.00000\ _P_t_a_-;\-* #,##0.00000\ _P_t_a_-;_-* &quot;-&quot;\ _P_t_a_-;_-@_-"/>
    <numFmt numFmtId="197" formatCode="0.0%"/>
    <numFmt numFmtId="198" formatCode="_-* #,##0.0\ _P_t_a_-;\-* #,##0.0\ _P_t_a_-;_-* &quot;-&quot;\ _P_t_a_-;_-@_-"/>
    <numFmt numFmtId="199" formatCode="#,##0.0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#,##0.00\ &quot;€&quot;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[$-C0A]d\ &quot;de&quot;\ mmmm\ &quot;de&quot;\ yyyy;@"/>
    <numFmt numFmtId="211" formatCode="[$-C0A]dddd\,\ dd&quot; de &quot;mmmm&quot; de &quot;yyyy"/>
    <numFmt numFmtId="212" formatCode="d\-m\-yy;@"/>
    <numFmt numFmtId="213" formatCode="dd\-mm\-yy;@"/>
    <numFmt numFmtId="214" formatCode="_-* #,##0.000\ _P_t_a_-;\-* #,##0.000\ _P_t_a_-;_-* &quot;-&quot;??\ _P_t_a_-;_-@_-"/>
    <numFmt numFmtId="215" formatCode="_-* #,##0.0\ _P_t_a_-;\-* #,##0.0\ _P_t_a_-;_-* &quot;-&quot;??\ _P_t_a_-;_-@_-"/>
    <numFmt numFmtId="216" formatCode="_-* #,##0\ _P_t_a_-;\-* #,##0\ _P_t_a_-;_-* &quot;-&quot;??\ _P_t_a_-;_-@_-"/>
    <numFmt numFmtId="217" formatCode="_-* #,##0.000\ _P_t_a_-;\-* #,##0.000\ _P_t_a_-;_-* &quot;-&quot;\ _P_t_a_-;_-@_-"/>
    <numFmt numFmtId="218" formatCode="0.0"/>
    <numFmt numFmtId="219" formatCode="_(* #,##0.00_);_(* \(#,##0.00\);_(* &quot;-&quot;??_);_(@_)"/>
    <numFmt numFmtId="220" formatCode="_(* #,##0_);_(* \(#,##0\);_(* &quot;-&quot;_);_(@_)"/>
    <numFmt numFmtId="221" formatCode="_(&quot;$&quot;* #,##0.00_);_(&quot;$&quot;* \(#,##0.00\);_(&quot;$&quot;* &quot;-&quot;??_);_(@_)"/>
    <numFmt numFmtId="222" formatCode="_(&quot;$&quot;* #,##0_);_(&quot;$&quot;* \(#,##0\);_(&quot;$&quot;* &quot;-&quot;_);_(@_)"/>
    <numFmt numFmtId="223" formatCode="_-* #,##0.000\ [$€-1]_-;\-* #,##0.000\ [$€-1]_-;_-* &quot;-&quot;??\ [$€-1]_-"/>
    <numFmt numFmtId="224" formatCode="_-* #,##0.0\ [$€-1]_-;\-* #,##0.0\ [$€-1]_-;_-* &quot;-&quot;??\ [$€-1]_-"/>
    <numFmt numFmtId="225" formatCode="_-* #,##0\ [$€-1]_-;\-* #,##0\ [$€-1]_-;_-* &quot;-&quot;??\ [$€-1]_-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4"/>
      <name val="Times New Roman"/>
      <family val="1"/>
    </font>
    <font>
      <b/>
      <sz val="16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2.5"/>
      <color indexed="8"/>
      <name val="Arial"/>
      <family val="2"/>
    </font>
    <font>
      <sz val="2.3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color indexed="8"/>
      <name val="Verdana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ck">
        <color rgb="FFBABABA"/>
      </right>
      <top>
        <color indexed="63"/>
      </top>
      <bottom style="thick">
        <color rgb="FFBABABA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8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67">
    <xf numFmtId="0" fontId="0" fillId="0" borderId="0" xfId="0" applyAlignment="1">
      <alignment/>
    </xf>
    <xf numFmtId="4" fontId="0" fillId="0" borderId="0" xfId="0" applyNumberFormat="1" applyAlignment="1">
      <alignment/>
    </xf>
    <xf numFmtId="10" fontId="0" fillId="0" borderId="0" xfId="55" applyNumberFormat="1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left" inden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4" fontId="6" fillId="0" borderId="11" xfId="0" applyNumberFormat="1" applyFont="1" applyBorder="1" applyAlignment="1">
      <alignment horizontal="right"/>
    </xf>
    <xf numFmtId="14" fontId="0" fillId="0" borderId="0" xfId="0" applyNumberFormat="1" applyFont="1" applyAlignment="1">
      <alignment horizontal="right"/>
    </xf>
    <xf numFmtId="3" fontId="8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4" fontId="0" fillId="0" borderId="12" xfId="0" applyNumberFormat="1" applyFont="1" applyBorder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10" fontId="10" fillId="0" borderId="0" xfId="55" applyNumberFormat="1" applyFont="1" applyAlignment="1">
      <alignment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horizontal="center"/>
    </xf>
    <xf numFmtId="10" fontId="11" fillId="0" borderId="0" xfId="55" applyNumberFormat="1" applyFont="1" applyAlignment="1">
      <alignment horizontal="center"/>
    </xf>
    <xf numFmtId="0" fontId="12" fillId="33" borderId="13" xfId="0" applyFont="1" applyFill="1" applyBorder="1" applyAlignment="1">
      <alignment horizontal="center" vertical="center" wrapText="1"/>
    </xf>
    <xf numFmtId="4" fontId="12" fillId="33" borderId="13" xfId="0" applyNumberFormat="1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4" fontId="12" fillId="33" borderId="16" xfId="0" applyNumberFormat="1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left"/>
    </xf>
    <xf numFmtId="0" fontId="10" fillId="0" borderId="19" xfId="0" applyFont="1" applyBorder="1" applyAlignment="1">
      <alignment/>
    </xf>
    <xf numFmtId="4" fontId="10" fillId="0" borderId="19" xfId="0" applyNumberFormat="1" applyFont="1" applyBorder="1" applyAlignment="1">
      <alignment/>
    </xf>
    <xf numFmtId="0" fontId="10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225" fontId="10" fillId="0" borderId="22" xfId="0" applyNumberFormat="1" applyFont="1" applyBorder="1" applyAlignment="1">
      <alignment/>
    </xf>
    <xf numFmtId="10" fontId="11" fillId="0" borderId="0" xfId="55" applyNumberFormat="1" applyFont="1" applyBorder="1" applyAlignment="1">
      <alignment vertical="center" wrapText="1"/>
    </xf>
    <xf numFmtId="0" fontId="14" fillId="0" borderId="21" xfId="0" applyFont="1" applyBorder="1" applyAlignment="1">
      <alignment horizontal="left"/>
    </xf>
    <xf numFmtId="225" fontId="10" fillId="0" borderId="22" xfId="45" applyNumberFormat="1" applyFont="1" applyBorder="1" applyAlignment="1">
      <alignment/>
    </xf>
    <xf numFmtId="0" fontId="13" fillId="0" borderId="23" xfId="0" applyFont="1" applyBorder="1" applyAlignment="1">
      <alignment horizontal="left"/>
    </xf>
    <xf numFmtId="0" fontId="10" fillId="0" borderId="13" xfId="0" applyFont="1" applyBorder="1" applyAlignment="1">
      <alignment/>
    </xf>
    <xf numFmtId="4" fontId="10" fillId="0" borderId="13" xfId="0" applyNumberFormat="1" applyFont="1" applyBorder="1" applyAlignment="1">
      <alignment/>
    </xf>
    <xf numFmtId="0" fontId="10" fillId="0" borderId="14" xfId="0" applyFont="1" applyBorder="1" applyAlignment="1">
      <alignment/>
    </xf>
    <xf numFmtId="10" fontId="10" fillId="0" borderId="0" xfId="55" applyNumberFormat="1" applyFont="1" applyBorder="1" applyAlignment="1">
      <alignment/>
    </xf>
    <xf numFmtId="225" fontId="10" fillId="0" borderId="22" xfId="45" applyNumberFormat="1" applyFont="1" applyBorder="1" applyAlignment="1">
      <alignment/>
    </xf>
    <xf numFmtId="0" fontId="14" fillId="0" borderId="24" xfId="0" applyFont="1" applyBorder="1" applyAlignment="1">
      <alignment horizontal="left"/>
    </xf>
    <xf numFmtId="0" fontId="10" fillId="0" borderId="25" xfId="0" applyFont="1" applyBorder="1" applyAlignment="1">
      <alignment/>
    </xf>
    <xf numFmtId="4" fontId="10" fillId="0" borderId="25" xfId="0" applyNumberFormat="1" applyFont="1" applyBorder="1" applyAlignment="1">
      <alignment/>
    </xf>
    <xf numFmtId="225" fontId="10" fillId="0" borderId="26" xfId="45" applyNumberFormat="1" applyFont="1" applyBorder="1" applyAlignment="1">
      <alignment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10" fontId="10" fillId="0" borderId="27" xfId="55" applyNumberFormat="1" applyFont="1" applyBorder="1" applyAlignment="1">
      <alignment/>
    </xf>
    <xf numFmtId="4" fontId="54" fillId="0" borderId="28" xfId="0" applyNumberFormat="1" applyFont="1" applyBorder="1" applyAlignment="1">
      <alignment horizontal="left" vertical="center"/>
    </xf>
    <xf numFmtId="0" fontId="54" fillId="0" borderId="28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46" applyAlignment="1" applyProtection="1">
      <alignment horizontal="center"/>
      <protection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4" fontId="0" fillId="0" borderId="29" xfId="0" applyNumberFormat="1" applyBorder="1" applyAlignment="1">
      <alignment/>
    </xf>
    <xf numFmtId="173" fontId="54" fillId="0" borderId="28" xfId="49" applyFont="1" applyBorder="1" applyAlignment="1">
      <alignment horizontal="left" vertical="center"/>
    </xf>
    <xf numFmtId="4" fontId="1" fillId="0" borderId="0" xfId="0" applyNumberFormat="1" applyFont="1" applyAlignment="1">
      <alignment/>
    </xf>
    <xf numFmtId="4" fontId="36" fillId="0" borderId="11" xfId="0" applyNumberFormat="1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TRIGGERS!#REF!</c:f>
              <c:strCache>
                <c:ptCount val="1"/>
                <c:pt idx="0">
                  <c:v>0 a 30 días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TRIGGERS!#REF!</c:f>
              <c:strCache>
                <c:ptCount val="6"/>
                <c:pt idx="0">
                  <c:v>39661</c:v>
                </c:pt>
                <c:pt idx="1">
                  <c:v>39753</c:v>
                </c:pt>
                <c:pt idx="2">
                  <c:v>39846</c:v>
                </c:pt>
                <c:pt idx="3">
                  <c:v>39935</c:v>
                </c:pt>
                <c:pt idx="4">
                  <c:v>40027</c:v>
                </c:pt>
                <c:pt idx="5">
                  <c:v>40119</c:v>
                </c:pt>
              </c:strCache>
            </c:strRef>
          </c:cat>
          <c:val>
            <c:numRef>
              <c:f>TRIGGERS!#REF!</c:f>
              <c:numCache>
                <c:ptCount val="6"/>
                <c:pt idx="0">
                  <c:v>0.013716134628429076</c:v>
                </c:pt>
                <c:pt idx="1">
                  <c:v>0.008515798954078337</c:v>
                </c:pt>
                <c:pt idx="2">
                  <c:v>0.011923123030410158</c:v>
                </c:pt>
                <c:pt idx="3">
                  <c:v>0.00953671401237652</c:v>
                </c:pt>
                <c:pt idx="4">
                  <c:v>0.011431781307892429</c:v>
                </c:pt>
                <c:pt idx="5">
                  <c:v>0.009313320201578792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TRIGGERS!#REF!</c:f>
              <c:strCache>
                <c:ptCount val="1"/>
                <c:pt idx="0">
                  <c:v>30 a 60 días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TRIGGERS!#REF!</c:f>
              <c:strCache>
                <c:ptCount val="6"/>
                <c:pt idx="0">
                  <c:v>39661</c:v>
                </c:pt>
                <c:pt idx="1">
                  <c:v>39753</c:v>
                </c:pt>
                <c:pt idx="2">
                  <c:v>39846</c:v>
                </c:pt>
                <c:pt idx="3">
                  <c:v>39935</c:v>
                </c:pt>
                <c:pt idx="4">
                  <c:v>40027</c:v>
                </c:pt>
                <c:pt idx="5">
                  <c:v>40119</c:v>
                </c:pt>
              </c:strCache>
            </c:strRef>
          </c:cat>
          <c:val>
            <c:numRef>
              <c:f>TRIGGERS!#REF!</c:f>
              <c:numCache>
                <c:ptCount val="6"/>
                <c:pt idx="0">
                  <c:v>0.010326479020436964</c:v>
                </c:pt>
                <c:pt idx="1">
                  <c:v>0.011981947189398772</c:v>
                </c:pt>
                <c:pt idx="2">
                  <c:v>0.012898987435039809</c:v>
                </c:pt>
                <c:pt idx="3">
                  <c:v>0.01336088800166619</c:v>
                </c:pt>
                <c:pt idx="4">
                  <c:v>0.015948059909761485</c:v>
                </c:pt>
                <c:pt idx="5">
                  <c:v>0.015397160135552855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TRIGGERS!#REF!</c:f>
              <c:strCache>
                <c:ptCount val="1"/>
                <c:pt idx="0">
                  <c:v>60 a 90 días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TRIGGERS!#REF!</c:f>
              <c:strCache>
                <c:ptCount val="6"/>
                <c:pt idx="0">
                  <c:v>39661</c:v>
                </c:pt>
                <c:pt idx="1">
                  <c:v>39753</c:v>
                </c:pt>
                <c:pt idx="2">
                  <c:v>39846</c:v>
                </c:pt>
                <c:pt idx="3">
                  <c:v>39935</c:v>
                </c:pt>
                <c:pt idx="4">
                  <c:v>40027</c:v>
                </c:pt>
                <c:pt idx="5">
                  <c:v>40119</c:v>
                </c:pt>
              </c:strCache>
            </c:strRef>
          </c:cat>
          <c:val>
            <c:numRef>
              <c:f>TRIGGERS!#REF!</c:f>
              <c:numCache>
                <c:ptCount val="6"/>
                <c:pt idx="0">
                  <c:v>0.0045461939730880325</c:v>
                </c:pt>
                <c:pt idx="1">
                  <c:v>0.004701368622935971</c:v>
                </c:pt>
                <c:pt idx="2">
                  <c:v>0.011309032965037068</c:v>
                </c:pt>
                <c:pt idx="3">
                  <c:v>0.005089813055774672</c:v>
                </c:pt>
                <c:pt idx="4">
                  <c:v>0.0054589184103544415</c:v>
                </c:pt>
                <c:pt idx="5">
                  <c:v>0.005455065974892406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TRIGGERS!#REF!</c:f>
              <c:strCache>
                <c:ptCount val="1"/>
                <c:pt idx="0">
                  <c:v>90 a 180 días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TRIGGERS!#REF!</c:f>
              <c:strCache>
                <c:ptCount val="6"/>
                <c:pt idx="0">
                  <c:v>39661</c:v>
                </c:pt>
                <c:pt idx="1">
                  <c:v>39753</c:v>
                </c:pt>
                <c:pt idx="2">
                  <c:v>39846</c:v>
                </c:pt>
                <c:pt idx="3">
                  <c:v>39935</c:v>
                </c:pt>
                <c:pt idx="4">
                  <c:v>40027</c:v>
                </c:pt>
                <c:pt idx="5">
                  <c:v>40119</c:v>
                </c:pt>
              </c:strCache>
            </c:strRef>
          </c:cat>
          <c:val>
            <c:numRef>
              <c:f>TRIGGERS!#REF!</c:f>
              <c:numCache>
                <c:ptCount val="6"/>
                <c:pt idx="0">
                  <c:v>0.002247666268290308</c:v>
                </c:pt>
                <c:pt idx="1">
                  <c:v>0.0027010923354521335</c:v>
                </c:pt>
                <c:pt idx="2">
                  <c:v>0.006160629800149855</c:v>
                </c:pt>
                <c:pt idx="3">
                  <c:v>0.0017743027479290852</c:v>
                </c:pt>
                <c:pt idx="4">
                  <c:v>0.0026651778201799074</c:v>
                </c:pt>
                <c:pt idx="5">
                  <c:v>0.001934131867393879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TRIGGERS!#REF!</c:f>
              <c:strCache>
                <c:ptCount val="1"/>
                <c:pt idx="0">
                  <c:v>&gt; 180 días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TRIGGERS!#REF!</c:f>
              <c:strCache>
                <c:ptCount val="6"/>
                <c:pt idx="0">
                  <c:v>39661</c:v>
                </c:pt>
                <c:pt idx="1">
                  <c:v>39753</c:v>
                </c:pt>
                <c:pt idx="2">
                  <c:v>39846</c:v>
                </c:pt>
                <c:pt idx="3">
                  <c:v>39935</c:v>
                </c:pt>
                <c:pt idx="4">
                  <c:v>40027</c:v>
                </c:pt>
                <c:pt idx="5">
                  <c:v>40119</c:v>
                </c:pt>
              </c:strCache>
            </c:strRef>
          </c:cat>
          <c:val>
            <c:numRef>
              <c:f>TRIGGERS!#REF!</c:f>
              <c:numCache>
                <c:ptCount val="6"/>
                <c:pt idx="0">
                  <c:v>0.003250921095242781</c:v>
                </c:pt>
                <c:pt idx="1">
                  <c:v>0.004598954042396387</c:v>
                </c:pt>
                <c:pt idx="2">
                  <c:v>0.007007242185742765</c:v>
                </c:pt>
                <c:pt idx="3">
                  <c:v>0.011232450689105899</c:v>
                </c:pt>
                <c:pt idx="4">
                  <c:v>0.013897431191874952</c:v>
                </c:pt>
                <c:pt idx="5">
                  <c:v>0.012915943106035586</c:v>
                </c:pt>
              </c:numCache>
            </c:numRef>
          </c:val>
          <c:smooth val="0"/>
        </c:ser>
        <c:marker val="1"/>
        <c:axId val="2766422"/>
        <c:axId val="24897799"/>
      </c:lineChart>
      <c:catAx>
        <c:axId val="2766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34000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97799"/>
        <c:crosses val="autoZero"/>
        <c:auto val="1"/>
        <c:lblOffset val="100"/>
        <c:tickLblSkip val="1"/>
        <c:noMultiLvlLbl val="0"/>
      </c:catAx>
      <c:valAx>
        <c:axId val="248977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6422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gradFill rotWithShape="1">
          <a:gsLst>
            <a:gs pos="0">
              <a:srgbClr val="FF0000"/>
            </a:gs>
            <a:gs pos="100000">
              <a:srgbClr val="FFFFFF"/>
            </a:gs>
          </a:gsLst>
          <a:lin ang="189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CC"/>
        </a:gs>
        <a:gs pos="100000">
          <a:srgbClr val="FFFFFF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20.png" /><Relationship Id="rId3" Type="http://schemas.openxmlformats.org/officeDocument/2006/relationships/chart" Target="/xl/charts/chart1.xml" /><Relationship Id="rId4" Type="http://schemas.openxmlformats.org/officeDocument/2006/relationships/image" Target="../media/image15.emf" /><Relationship Id="rId5" Type="http://schemas.openxmlformats.org/officeDocument/2006/relationships/image" Target="../media/image1.emf" /><Relationship Id="rId6" Type="http://schemas.openxmlformats.org/officeDocument/2006/relationships/image" Target="../media/image3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4.emf" /><Relationship Id="rId12" Type="http://schemas.openxmlformats.org/officeDocument/2006/relationships/image" Target="../media/image5.emf" /><Relationship Id="rId13" Type="http://schemas.openxmlformats.org/officeDocument/2006/relationships/image" Target="../media/image6.emf" /><Relationship Id="rId14" Type="http://schemas.openxmlformats.org/officeDocument/2006/relationships/image" Target="../media/image7.emf" /><Relationship Id="rId15" Type="http://schemas.openxmlformats.org/officeDocument/2006/relationships/image" Target="../media/image8.emf" /><Relationship Id="rId16" Type="http://schemas.openxmlformats.org/officeDocument/2006/relationships/image" Target="../media/image9.emf" /><Relationship Id="rId17" Type="http://schemas.openxmlformats.org/officeDocument/2006/relationships/image" Target="../media/image14.emf" /><Relationship Id="rId18" Type="http://schemas.openxmlformats.org/officeDocument/2006/relationships/image" Target="../media/image16.emf" /><Relationship Id="rId19" Type="http://schemas.openxmlformats.org/officeDocument/2006/relationships/image" Target="../media/image17.emf" /><Relationship Id="rId20" Type="http://schemas.openxmlformats.org/officeDocument/2006/relationships/image" Target="../media/image18.emf" /><Relationship Id="rId21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1</xdr:row>
      <xdr:rowOff>28575</xdr:rowOff>
    </xdr:from>
    <xdr:to>
      <xdr:col>1</xdr:col>
      <xdr:colOff>847725</xdr:colOff>
      <xdr:row>9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90500"/>
          <a:ext cx="35337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0.90875</cdr:x>
      <cdr:y>0.51875</cdr:y>
    </cdr:from>
    <cdr:to>
      <cdr:x>1</cdr:x>
      <cdr:y>0.884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038725" y="0"/>
          <a:ext cx="50482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9</xdr:col>
      <xdr:colOff>190500</xdr:colOff>
      <xdr:row>0</xdr:row>
      <xdr:rowOff>142875</xdr:rowOff>
    </xdr:to>
    <xdr:pic>
      <xdr:nvPicPr>
        <xdr:cNvPr id="1" name="Picture 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7755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190500</xdr:colOff>
      <xdr:row>0</xdr:row>
      <xdr:rowOff>142875</xdr:rowOff>
    </xdr:to>
    <xdr:pic>
      <xdr:nvPicPr>
        <xdr:cNvPr id="2" name="Picture 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7755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190500</xdr:colOff>
      <xdr:row>0</xdr:row>
      <xdr:rowOff>142875</xdr:rowOff>
    </xdr:to>
    <xdr:pic>
      <xdr:nvPicPr>
        <xdr:cNvPr id="3" name="Picture 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7755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714375</xdr:colOff>
      <xdr:row>0</xdr:row>
      <xdr:rowOff>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0</xdr:rowOff>
    </xdr:from>
    <xdr:to>
      <xdr:col>1</xdr:col>
      <xdr:colOff>762000</xdr:colOff>
      <xdr:row>0</xdr:row>
      <xdr:rowOff>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1657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0</xdr:row>
      <xdr:rowOff>0</xdr:rowOff>
    </xdr:from>
    <xdr:to>
      <xdr:col>1</xdr:col>
      <xdr:colOff>962025</xdr:colOff>
      <xdr:row>0</xdr:row>
      <xdr:rowOff>0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0</xdr:row>
      <xdr:rowOff>0</xdr:rowOff>
    </xdr:from>
    <xdr:to>
      <xdr:col>5</xdr:col>
      <xdr:colOff>819150</xdr:colOff>
      <xdr:row>0</xdr:row>
      <xdr:rowOff>0</xdr:rowOff>
    </xdr:to>
    <xdr:graphicFrame>
      <xdr:nvGraphicFramePr>
        <xdr:cNvPr id="9" name="Gráfico 7"/>
        <xdr:cNvGraphicFramePr/>
      </xdr:nvGraphicFramePr>
      <xdr:xfrm>
        <a:off x="1562100" y="0"/>
        <a:ext cx="5553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914400</xdr:colOff>
      <xdr:row>0</xdr:row>
      <xdr:rowOff>228600</xdr:rowOff>
    </xdr:to>
    <xdr:pic>
      <xdr:nvPicPr>
        <xdr:cNvPr id="10" name="Picture 1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7755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152400</xdr:colOff>
      <xdr:row>0</xdr:row>
      <xdr:rowOff>228600</xdr:rowOff>
    </xdr:to>
    <xdr:pic>
      <xdr:nvPicPr>
        <xdr:cNvPr id="11" name="Picture 1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55407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152400</xdr:colOff>
      <xdr:row>0</xdr:row>
      <xdr:rowOff>228600</xdr:rowOff>
    </xdr:to>
    <xdr:pic>
      <xdr:nvPicPr>
        <xdr:cNvPr id="12" name="Picture 2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55407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152400</xdr:colOff>
      <xdr:row>0</xdr:row>
      <xdr:rowOff>228600</xdr:rowOff>
    </xdr:to>
    <xdr:pic>
      <xdr:nvPicPr>
        <xdr:cNvPr id="13" name="Picture 2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55407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152400</xdr:colOff>
      <xdr:row>0</xdr:row>
      <xdr:rowOff>228600</xdr:rowOff>
    </xdr:to>
    <xdr:pic>
      <xdr:nvPicPr>
        <xdr:cNvPr id="14" name="Picture 2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55407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152400</xdr:colOff>
      <xdr:row>0</xdr:row>
      <xdr:rowOff>228600</xdr:rowOff>
    </xdr:to>
    <xdr:pic>
      <xdr:nvPicPr>
        <xdr:cNvPr id="15" name="Picture 2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55407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914400</xdr:colOff>
      <xdr:row>0</xdr:row>
      <xdr:rowOff>228600</xdr:rowOff>
    </xdr:to>
    <xdr:pic>
      <xdr:nvPicPr>
        <xdr:cNvPr id="16" name="Picture 31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87755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152400</xdr:colOff>
      <xdr:row>0</xdr:row>
      <xdr:rowOff>228600</xdr:rowOff>
    </xdr:to>
    <xdr:pic>
      <xdr:nvPicPr>
        <xdr:cNvPr id="17" name="Picture 32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55407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0</xdr:row>
      <xdr:rowOff>0</xdr:rowOff>
    </xdr:from>
    <xdr:to>
      <xdr:col>9</xdr:col>
      <xdr:colOff>1038225</xdr:colOff>
      <xdr:row>0</xdr:row>
      <xdr:rowOff>228600</xdr:rowOff>
    </xdr:to>
    <xdr:pic>
      <xdr:nvPicPr>
        <xdr:cNvPr id="18" name="Picture 33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00137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152400</xdr:colOff>
      <xdr:row>0</xdr:row>
      <xdr:rowOff>228600</xdr:rowOff>
    </xdr:to>
    <xdr:pic>
      <xdr:nvPicPr>
        <xdr:cNvPr id="19" name="Picture 34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55407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152400</xdr:colOff>
      <xdr:row>0</xdr:row>
      <xdr:rowOff>228600</xdr:rowOff>
    </xdr:to>
    <xdr:pic>
      <xdr:nvPicPr>
        <xdr:cNvPr id="20" name="Picture 35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55407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152400</xdr:colOff>
      <xdr:row>0</xdr:row>
      <xdr:rowOff>228600</xdr:rowOff>
    </xdr:to>
    <xdr:pic>
      <xdr:nvPicPr>
        <xdr:cNvPr id="21" name="Picture 36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355407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914400</xdr:colOff>
      <xdr:row>0</xdr:row>
      <xdr:rowOff>228600</xdr:rowOff>
    </xdr:to>
    <xdr:pic>
      <xdr:nvPicPr>
        <xdr:cNvPr id="22" name="Picture 38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87755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152400</xdr:colOff>
      <xdr:row>0</xdr:row>
      <xdr:rowOff>228600</xdr:rowOff>
    </xdr:to>
    <xdr:pic>
      <xdr:nvPicPr>
        <xdr:cNvPr id="23" name="Picture 39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55407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0</xdr:row>
      <xdr:rowOff>0</xdr:rowOff>
    </xdr:from>
    <xdr:to>
      <xdr:col>9</xdr:col>
      <xdr:colOff>1038225</xdr:colOff>
      <xdr:row>0</xdr:row>
      <xdr:rowOff>228600</xdr:rowOff>
    </xdr:to>
    <xdr:pic>
      <xdr:nvPicPr>
        <xdr:cNvPr id="24" name="Picture 40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00137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152400</xdr:colOff>
      <xdr:row>0</xdr:row>
      <xdr:rowOff>228600</xdr:rowOff>
    </xdr:to>
    <xdr:pic>
      <xdr:nvPicPr>
        <xdr:cNvPr id="25" name="Picture 41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355407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152400</xdr:colOff>
      <xdr:row>0</xdr:row>
      <xdr:rowOff>228600</xdr:rowOff>
    </xdr:to>
    <xdr:pic>
      <xdr:nvPicPr>
        <xdr:cNvPr id="26" name="Picture 42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355407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152400</xdr:colOff>
      <xdr:row>0</xdr:row>
      <xdr:rowOff>228600</xdr:rowOff>
    </xdr:to>
    <xdr:pic>
      <xdr:nvPicPr>
        <xdr:cNvPr id="27" name="Picture 43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355407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jherencias@gruposantander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1:C44"/>
  <sheetViews>
    <sheetView view="pageBreakPreview" zoomScale="60" zoomScalePageLayoutView="0" workbookViewId="0" topLeftCell="A10">
      <selection activeCell="A36" sqref="A36"/>
    </sheetView>
  </sheetViews>
  <sheetFormatPr defaultColWidth="11.421875" defaultRowHeight="12.75"/>
  <cols>
    <col min="1" max="1" width="60.8515625" style="0" customWidth="1"/>
    <col min="2" max="2" width="27.00390625" style="0" customWidth="1"/>
    <col min="3" max="3" width="10.140625" style="0" customWidth="1"/>
  </cols>
  <sheetData>
    <row r="21" spans="1:3" ht="30">
      <c r="A21" s="51" t="s">
        <v>2</v>
      </c>
      <c r="B21" s="51"/>
      <c r="C21" s="51"/>
    </row>
    <row r="22" spans="1:3" ht="30">
      <c r="A22" s="51" t="s">
        <v>1</v>
      </c>
      <c r="B22" s="51"/>
      <c r="C22" s="51"/>
    </row>
    <row r="38" spans="1:3" ht="20.25">
      <c r="A38" s="52" t="s">
        <v>3</v>
      </c>
      <c r="B38" s="52"/>
      <c r="C38" s="52"/>
    </row>
    <row r="39" spans="1:3" ht="20.25">
      <c r="A39" s="52" t="s">
        <v>13</v>
      </c>
      <c r="B39" s="52"/>
      <c r="C39" s="52"/>
    </row>
    <row r="40" spans="1:3" ht="20.25">
      <c r="A40" s="52" t="s">
        <v>0</v>
      </c>
      <c r="B40" s="52"/>
      <c r="C40" s="52"/>
    </row>
    <row r="41" spans="1:3" ht="20.25">
      <c r="A41" s="52" t="s">
        <v>4</v>
      </c>
      <c r="B41" s="52"/>
      <c r="C41" s="52"/>
    </row>
    <row r="42" spans="1:3" ht="20.25">
      <c r="A42" s="52" t="s">
        <v>5</v>
      </c>
      <c r="B42" s="52"/>
      <c r="C42" s="52"/>
    </row>
    <row r="43" spans="1:3" ht="20.25">
      <c r="A43" s="53" t="s">
        <v>6</v>
      </c>
      <c r="B43" s="52"/>
      <c r="C43" s="52"/>
    </row>
    <row r="44" spans="1:3" ht="20.25">
      <c r="A44" s="52" t="s">
        <v>7</v>
      </c>
      <c r="B44" s="52"/>
      <c r="C44" s="52"/>
    </row>
  </sheetData>
  <sheetProtection/>
  <mergeCells count="9">
    <mergeCell ref="A21:C21"/>
    <mergeCell ref="A22:C22"/>
    <mergeCell ref="A38:C38"/>
    <mergeCell ref="A39:C39"/>
    <mergeCell ref="A44:C44"/>
    <mergeCell ref="A40:C40"/>
    <mergeCell ref="A41:C41"/>
    <mergeCell ref="A42:C42"/>
    <mergeCell ref="A43:C43"/>
  </mergeCells>
  <hyperlinks>
    <hyperlink ref="A43" r:id="rId1" display="marjherencias@gruposantander.com"/>
  </hyperlinks>
  <printOptions/>
  <pageMargins left="0.75" right="0.75" top="1" bottom="1" header="0" footer="0"/>
  <pageSetup fitToHeight="1" fitToWidth="1" horizontalDpi="600" verticalDpi="600" orientation="portrait" paperSize="9" scale="8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3">
      <selection activeCell="B36" sqref="B36"/>
    </sheetView>
  </sheetViews>
  <sheetFormatPr defaultColWidth="11.421875" defaultRowHeight="12.75"/>
  <cols>
    <col min="1" max="1" width="40.140625" style="5" bestFit="1" customWidth="1"/>
    <col min="2" max="2" width="13.421875" style="10" bestFit="1" customWidth="1"/>
    <col min="3" max="4" width="11.421875" style="0" customWidth="1"/>
  </cols>
  <sheetData>
    <row r="1" spans="1:2" ht="13.5" thickBot="1">
      <c r="A1" s="6" t="s">
        <v>37</v>
      </c>
      <c r="B1" s="63">
        <v>362589333.8</v>
      </c>
    </row>
    <row r="2" spans="1:2" ht="12.75">
      <c r="A2" s="3"/>
      <c r="B2" s="7"/>
    </row>
    <row r="4" spans="1:2" ht="12.75">
      <c r="A4" s="3"/>
      <c r="B4" s="8"/>
    </row>
    <row r="5" spans="1:2" ht="13.5" thickBot="1">
      <c r="A5" s="4" t="s">
        <v>16</v>
      </c>
      <c r="B5" s="49">
        <v>188563.48</v>
      </c>
    </row>
    <row r="6" spans="1:2" ht="14.25" thickBot="1" thickTop="1">
      <c r="A6" s="4" t="s">
        <v>17</v>
      </c>
      <c r="B6" s="49">
        <v>13557.54</v>
      </c>
    </row>
    <row r="7" spans="1:2" ht="14.25" thickBot="1" thickTop="1">
      <c r="A7" s="4" t="s">
        <v>18</v>
      </c>
      <c r="B7" s="49">
        <v>13795129.65</v>
      </c>
    </row>
    <row r="8" spans="1:2" ht="14.25" thickBot="1" thickTop="1">
      <c r="A8" s="4" t="s">
        <v>19</v>
      </c>
      <c r="B8" s="50">
        <v>104</v>
      </c>
    </row>
    <row r="9" spans="1:2" ht="14.25" thickBot="1" thickTop="1">
      <c r="A9" s="4" t="s">
        <v>20</v>
      </c>
      <c r="B9" s="49">
        <v>48684.36</v>
      </c>
    </row>
    <row r="10" spans="1:2" ht="14.25" thickBot="1" thickTop="1">
      <c r="A10" s="4" t="s">
        <v>21</v>
      </c>
      <c r="B10" s="49">
        <v>14977.59</v>
      </c>
    </row>
    <row r="11" spans="1:2" ht="14.25" thickBot="1" thickTop="1">
      <c r="A11" s="4" t="s">
        <v>22</v>
      </c>
      <c r="B11" s="49">
        <v>4732748.89</v>
      </c>
    </row>
    <row r="12" spans="1:2" ht="14.25" thickBot="1" thickTop="1">
      <c r="A12" s="4" t="s">
        <v>23</v>
      </c>
      <c r="B12" s="50">
        <v>36</v>
      </c>
    </row>
    <row r="13" spans="1:2" ht="14.25" thickBot="1" thickTop="1">
      <c r="A13" s="4" t="s">
        <v>24</v>
      </c>
      <c r="B13" s="49">
        <v>257823.81</v>
      </c>
    </row>
    <row r="14" spans="1:2" ht="14.25" thickBot="1" thickTop="1">
      <c r="A14" s="4" t="s">
        <v>25</v>
      </c>
      <c r="B14" s="49">
        <v>49119.06</v>
      </c>
    </row>
    <row r="15" spans="1:2" ht="14.25" thickBot="1" thickTop="1">
      <c r="A15" s="4" t="s">
        <v>26</v>
      </c>
      <c r="B15" s="49">
        <v>11636492.79</v>
      </c>
    </row>
    <row r="16" spans="1:2" ht="14.25" thickBot="1" thickTop="1">
      <c r="A16" s="4" t="s">
        <v>27</v>
      </c>
      <c r="B16" s="50">
        <v>20</v>
      </c>
    </row>
    <row r="17" spans="1:2" ht="14.25" thickBot="1" thickTop="1">
      <c r="A17" s="4" t="s">
        <v>28</v>
      </c>
      <c r="B17" s="49">
        <v>1475118.78</v>
      </c>
    </row>
    <row r="18" spans="1:2" ht="14.25" thickBot="1" thickTop="1">
      <c r="A18" s="4" t="s">
        <v>29</v>
      </c>
      <c r="B18" s="49">
        <v>12668.2</v>
      </c>
    </row>
    <row r="19" spans="1:2" ht="14.25" thickBot="1" thickTop="1">
      <c r="A19" s="4" t="s">
        <v>30</v>
      </c>
      <c r="B19" s="49">
        <v>2764670.39</v>
      </c>
    </row>
    <row r="20" spans="1:2" ht="14.25" thickBot="1" thickTop="1">
      <c r="A20" s="4" t="s">
        <v>31</v>
      </c>
      <c r="B20" s="50">
        <v>26</v>
      </c>
    </row>
    <row r="21" spans="1:2" ht="14.25" thickBot="1" thickTop="1">
      <c r="A21" s="4" t="s">
        <v>32</v>
      </c>
      <c r="B21" s="49">
        <v>4484168.34</v>
      </c>
    </row>
    <row r="22" spans="1:2" ht="14.25" thickBot="1" thickTop="1">
      <c r="A22" s="4" t="s">
        <v>33</v>
      </c>
      <c r="B22" s="49">
        <v>73789.26</v>
      </c>
    </row>
    <row r="23" spans="1:2" ht="14.25" thickBot="1" thickTop="1">
      <c r="A23" s="4" t="s">
        <v>34</v>
      </c>
      <c r="B23" s="49">
        <v>6284168.34</v>
      </c>
    </row>
    <row r="24" spans="1:2" ht="14.25" thickBot="1" thickTop="1">
      <c r="A24" s="4" t="s">
        <v>35</v>
      </c>
      <c r="B24" s="50">
        <v>23</v>
      </c>
    </row>
    <row r="25" spans="1:2" ht="14.25" thickBot="1" thickTop="1">
      <c r="A25" s="4"/>
      <c r="B25" s="64">
        <v>2415495.7</v>
      </c>
    </row>
    <row r="26" spans="1:2" ht="14.25" thickBot="1" thickTop="1">
      <c r="A26" s="4"/>
      <c r="B26" s="64">
        <v>169050.22</v>
      </c>
    </row>
    <row r="27" spans="1:2" ht="14.25" thickBot="1" thickTop="1">
      <c r="A27" s="4"/>
      <c r="B27" s="64">
        <v>5079032.84</v>
      </c>
    </row>
    <row r="28" spans="1:2" ht="14.25" thickBot="1" thickTop="1">
      <c r="A28" s="4"/>
      <c r="B28" s="50">
        <v>33</v>
      </c>
    </row>
    <row r="29" spans="1:2" ht="14.25" thickBot="1" thickTop="1">
      <c r="A29" s="4"/>
      <c r="B29" s="9"/>
    </row>
    <row r="30" ht="13.5" thickTop="1"/>
    <row r="33" spans="1:2" ht="12.75">
      <c r="A33"/>
      <c r="B33"/>
    </row>
    <row r="36" spans="1:4" ht="12.75">
      <c r="A36" s="11" t="s">
        <v>38</v>
      </c>
      <c r="B36" s="66">
        <v>4988350.93</v>
      </c>
      <c r="C36" s="3" t="s">
        <v>44</v>
      </c>
      <c r="D36" t="e">
        <f>ROUND(C36,2)</f>
        <v>#VALUE!</v>
      </c>
    </row>
    <row r="37" spans="2:3" ht="12.75">
      <c r="B37" s="65">
        <v>7390337.74</v>
      </c>
      <c r="C37" s="3" t="s">
        <v>45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H19"/>
  <sheetViews>
    <sheetView tabSelected="1" zoomScaleSheetLayoutView="100" zoomScalePageLayoutView="0" workbookViewId="0" topLeftCell="A1">
      <selection activeCell="G7" sqref="G7"/>
    </sheetView>
  </sheetViews>
  <sheetFormatPr defaultColWidth="11.421875" defaultRowHeight="28.5" customHeight="1"/>
  <cols>
    <col min="1" max="1" width="15.00390625" style="0" customWidth="1"/>
    <col min="2" max="2" width="19.8515625" style="0" customWidth="1"/>
    <col min="3" max="3" width="25.57421875" style="0" bestFit="1" customWidth="1"/>
    <col min="4" max="4" width="18.28125" style="1" bestFit="1" customWidth="1"/>
    <col min="5" max="5" width="15.7109375" style="0" customWidth="1"/>
    <col min="6" max="6" width="18.57421875" style="0" customWidth="1"/>
    <col min="7" max="7" width="22.140625" style="2" bestFit="1" customWidth="1"/>
    <col min="8" max="8" width="16.140625" style="0" customWidth="1"/>
    <col min="9" max="9" width="11.8515625" style="0" bestFit="1" customWidth="1"/>
    <col min="10" max="10" width="40.140625" style="0" bestFit="1" customWidth="1"/>
  </cols>
  <sheetData>
    <row r="1" spans="1:8" ht="28.5" customHeight="1" thickBot="1">
      <c r="A1" s="12"/>
      <c r="B1" s="12"/>
      <c r="C1" s="12"/>
      <c r="D1" s="13"/>
      <c r="E1" s="12"/>
      <c r="F1" s="12"/>
      <c r="G1" s="48" t="s">
        <v>42</v>
      </c>
      <c r="H1" s="12"/>
    </row>
    <row r="2" spans="1:8" ht="28.5" customHeight="1">
      <c r="A2" s="57" t="s">
        <v>8</v>
      </c>
      <c r="B2" s="58"/>
      <c r="C2" s="58"/>
      <c r="D2" s="58"/>
      <c r="E2" s="58"/>
      <c r="F2" s="58"/>
      <c r="G2" s="59"/>
      <c r="H2" s="12"/>
    </row>
    <row r="3" spans="1:8" ht="28.5" customHeight="1" thickBot="1">
      <c r="A3" s="60" t="s">
        <v>1</v>
      </c>
      <c r="B3" s="61"/>
      <c r="C3" s="61"/>
      <c r="D3" s="61"/>
      <c r="E3" s="61"/>
      <c r="F3" s="61"/>
      <c r="G3" s="62"/>
      <c r="H3" s="12"/>
    </row>
    <row r="4" spans="1:8" ht="28.5" customHeight="1">
      <c r="A4" s="12"/>
      <c r="B4" s="15"/>
      <c r="C4" s="12"/>
      <c r="D4" s="13"/>
      <c r="E4" s="12"/>
      <c r="F4" s="12"/>
      <c r="G4" s="14"/>
      <c r="H4" s="12"/>
    </row>
    <row r="5" spans="1:8" ht="28.5" customHeight="1">
      <c r="A5" s="56" t="s">
        <v>39</v>
      </c>
      <c r="B5" s="56"/>
      <c r="C5" s="56"/>
      <c r="D5" s="56"/>
      <c r="E5" s="56"/>
      <c r="F5" s="56"/>
      <c r="G5" s="56"/>
      <c r="H5" s="12"/>
    </row>
    <row r="6" spans="1:8" ht="28.5" customHeight="1">
      <c r="A6" s="56" t="s">
        <v>43</v>
      </c>
      <c r="B6" s="56"/>
      <c r="C6" s="56"/>
      <c r="D6" s="56"/>
      <c r="E6" s="56"/>
      <c r="F6" s="56"/>
      <c r="G6" s="56"/>
      <c r="H6" s="12"/>
    </row>
    <row r="7" spans="1:8" ht="28.5" customHeight="1">
      <c r="A7" s="15"/>
      <c r="B7" s="15"/>
      <c r="C7" s="15"/>
      <c r="D7" s="16"/>
      <c r="E7" s="15"/>
      <c r="F7" s="15"/>
      <c r="G7" s="17"/>
      <c r="H7" s="12"/>
    </row>
    <row r="8" spans="1:8" ht="28.5" customHeight="1" thickBot="1">
      <c r="A8" s="15"/>
      <c r="B8" s="15"/>
      <c r="C8" s="15"/>
      <c r="D8" s="16"/>
      <c r="E8" s="15"/>
      <c r="F8" s="15"/>
      <c r="G8" s="17"/>
      <c r="H8" s="12"/>
    </row>
    <row r="9" spans="1:8" ht="28.5" customHeight="1">
      <c r="A9" s="54" t="s">
        <v>9</v>
      </c>
      <c r="B9" s="55"/>
      <c r="C9" s="55"/>
      <c r="D9" s="19"/>
      <c r="E9" s="18"/>
      <c r="F9" s="20"/>
      <c r="G9" s="14"/>
      <c r="H9" s="12"/>
    </row>
    <row r="10" spans="1:8" ht="28.5" customHeight="1" thickBot="1">
      <c r="A10" s="21"/>
      <c r="B10" s="22"/>
      <c r="C10" s="22"/>
      <c r="D10" s="23"/>
      <c r="E10" s="22"/>
      <c r="F10" s="24"/>
      <c r="G10" s="14"/>
      <c r="H10" s="12"/>
    </row>
    <row r="11" spans="1:8" ht="28.5" customHeight="1" thickTop="1">
      <c r="A11" s="25" t="s">
        <v>40</v>
      </c>
      <c r="B11" s="26"/>
      <c r="C11" s="26"/>
      <c r="D11" s="27"/>
      <c r="E11" s="26"/>
      <c r="F11" s="28"/>
      <c r="G11" s="14"/>
      <c r="H11" s="12"/>
    </row>
    <row r="12" spans="1:8" ht="28.5" customHeight="1">
      <c r="A12" s="29" t="s">
        <v>10</v>
      </c>
      <c r="B12" s="30"/>
      <c r="C12" s="30"/>
      <c r="D12" s="31"/>
      <c r="E12" s="30"/>
      <c r="F12" s="32">
        <f>(MOROSIDAD!B19+MOROSIDAD!B23+MOROSIDAD!B27)/1000</f>
        <v>14127.871570000001</v>
      </c>
      <c r="G12" s="33"/>
      <c r="H12" s="12"/>
    </row>
    <row r="13" spans="1:8" ht="28.5" customHeight="1" thickBot="1">
      <c r="A13" s="34" t="s">
        <v>11</v>
      </c>
      <c r="B13" s="30"/>
      <c r="C13" s="30"/>
      <c r="D13" s="31"/>
      <c r="E13" s="30"/>
      <c r="F13" s="35">
        <f>(MOROSIDAD!B1*1%)/1000</f>
        <v>3625.893338</v>
      </c>
      <c r="G13" s="33"/>
      <c r="H13" s="12"/>
    </row>
    <row r="14" spans="1:8" ht="28.5" customHeight="1">
      <c r="A14" s="36" t="s">
        <v>41</v>
      </c>
      <c r="B14" s="37"/>
      <c r="C14" s="37"/>
      <c r="D14" s="38"/>
      <c r="E14" s="37"/>
      <c r="F14" s="39"/>
      <c r="G14" s="40"/>
      <c r="H14" s="12"/>
    </row>
    <row r="15" spans="1:8" ht="28.5" customHeight="1">
      <c r="A15" s="29" t="s">
        <v>36</v>
      </c>
      <c r="B15" s="30"/>
      <c r="C15" s="30"/>
      <c r="D15" s="31"/>
      <c r="E15" s="30"/>
      <c r="F15" s="41">
        <f>(MOROSIDAD!B36+MOROSIDAD!B37)/1000</f>
        <v>12378.68867</v>
      </c>
      <c r="G15" s="40"/>
      <c r="H15" s="12"/>
    </row>
    <row r="16" spans="1:8" ht="28.5" customHeight="1" thickBot="1">
      <c r="A16" s="42" t="s">
        <v>12</v>
      </c>
      <c r="B16" s="43"/>
      <c r="C16" s="43"/>
      <c r="D16" s="44"/>
      <c r="E16" s="43"/>
      <c r="F16" s="45">
        <f>3100000*1%</f>
        <v>31000</v>
      </c>
      <c r="G16" s="40"/>
      <c r="H16" s="12"/>
    </row>
    <row r="17" spans="1:8" ht="28.5" customHeight="1">
      <c r="A17" s="12"/>
      <c r="B17" s="12"/>
      <c r="C17" s="12"/>
      <c r="D17" s="13"/>
      <c r="E17" s="12"/>
      <c r="F17" s="12"/>
      <c r="G17" s="14"/>
      <c r="H17" s="12"/>
    </row>
    <row r="18" spans="1:8" ht="28.5" customHeight="1">
      <c r="A18" s="46" t="s">
        <v>14</v>
      </c>
      <c r="B18" s="46"/>
      <c r="C18" s="46"/>
      <c r="D18" s="47"/>
      <c r="E18" s="46"/>
      <c r="F18" s="46"/>
      <c r="G18" s="14"/>
      <c r="H18" s="12"/>
    </row>
    <row r="19" spans="1:8" ht="28.5" customHeight="1">
      <c r="A19" s="46" t="s">
        <v>15</v>
      </c>
      <c r="B19" s="46"/>
      <c r="C19" s="46"/>
      <c r="D19" s="47"/>
      <c r="E19" s="46"/>
      <c r="F19" s="46"/>
      <c r="G19" s="14"/>
      <c r="H19" s="12"/>
    </row>
  </sheetData>
  <sheetProtection/>
  <mergeCells count="5">
    <mergeCell ref="A9:C9"/>
    <mergeCell ref="A5:G5"/>
    <mergeCell ref="A6:G6"/>
    <mergeCell ref="A2:G2"/>
    <mergeCell ref="A3:G3"/>
  </mergeCells>
  <printOptions/>
  <pageMargins left="1.35" right="0.75" top="0.81" bottom="1" header="0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STITULIZACION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sfmhp1</dc:creator>
  <cp:keywords/>
  <dc:description/>
  <cp:lastModifiedBy>HERENCIAS PALOMINO MARIA JOSE</cp:lastModifiedBy>
  <cp:lastPrinted>2009-11-24T10:59:42Z</cp:lastPrinted>
  <dcterms:created xsi:type="dcterms:W3CDTF">2000-08-31T06:27:41Z</dcterms:created>
  <dcterms:modified xsi:type="dcterms:W3CDTF">2012-07-25T13:55:25Z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