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95" windowHeight="8445" activeTab="1"/>
  </bookViews>
  <sheets>
    <sheet name="MOROSIDAD" sheetId="1" r:id="rId1"/>
    <sheet name="TRIGGERS" sheetId="2" r:id="rId2"/>
  </sheets>
  <definedNames/>
  <calcPr fullCalcOnLoad="1"/>
</workbook>
</file>

<file path=xl/sharedStrings.xml><?xml version="1.0" encoding="utf-8"?>
<sst xmlns="http://schemas.openxmlformats.org/spreadsheetml/2006/main" count="53" uniqueCount="52">
  <si>
    <t>TRIGGERS FONDO DE RESERVA</t>
  </si>
  <si>
    <t>1. IMPORTE DOTACIÓN:</t>
  </si>
  <si>
    <t xml:space="preserve">   F.R. SERÁ EL MENOR DE:</t>
  </si>
  <si>
    <t xml:space="preserve">          1.a) IMPORTE RESERVA INICIAL</t>
  </si>
  <si>
    <t xml:space="preserve">          1.b) EL MAYOR DE:</t>
  </si>
  <si>
    <t>2. NO SE DEBE DAR NI 2.a), 2.b) NI 2.c)</t>
  </si>
  <si>
    <t xml:space="preserve">          2.a) F.R. EN FECHA PAGO ANTERIOR NO DOTADO INTEGRAMENTE</t>
  </si>
  <si>
    <t>NO</t>
  </si>
  <si>
    <t xml:space="preserve">          2.b) SALDO VIVO DC´s MOROSOS &gt;1,50% DC´s NO FALLIDOS</t>
  </si>
  <si>
    <t xml:space="preserve">          2.c) FECHA DE PAGO &gt; 18.07.2011</t>
  </si>
  <si>
    <t>SÍ</t>
  </si>
  <si>
    <t>El FONDO DE RESERVA PERMANECERÁ FIJO 2 AÑOS</t>
  </si>
  <si>
    <t>POSTERGACIÓN INTERESES DE LOS BONOS SERIE B</t>
  </si>
  <si>
    <t>1. SI 1.a) ES MAYOR QUE 1.b) SE PRODUCIRÁ LA POSTERGACIÓN DE INTERESES B:</t>
  </si>
  <si>
    <t xml:space="preserve">               1.a) SALDO VIVO ACUMULADO DE PRÉSTAMOS FALLIDOS</t>
  </si>
  <si>
    <t xml:space="preserve">               1.b) 31,30% SALDO INICIAL DERECHOS DE CRÉDITO </t>
  </si>
  <si>
    <t>POSTERGACIÓN INTERESES DE LOS BONOS SERIE C</t>
  </si>
  <si>
    <t>1. SI 1.a) ES MAYOR QUE 1.b) SE PRODUCIRÁ LA POSTERGACIÓN DE INTERESES C:</t>
  </si>
  <si>
    <t xml:space="preserve">               1.b) 24,3% SALDO INICIAL DERECHOS DE CRÉDITO </t>
  </si>
  <si>
    <t>NO SE HAN ALCANZADO LOS NIVELES DE LOS TRIGGER, POR TANTO NO SE PRODUCIRÁ LA POSTERGACIÓN</t>
  </si>
  <si>
    <t>DE INTERESES DE LAS SERIES B, C.</t>
  </si>
  <si>
    <t>FTA EMPRESAS BANESTO 4</t>
  </si>
  <si>
    <t>SALDO ACTUAL DE BONOS</t>
  </si>
  <si>
    <t>Principal de morosidad &lt; 30 días</t>
  </si>
  <si>
    <t>Intereses de morosidad &lt; 30 días</t>
  </si>
  <si>
    <t>Saldo Morosidad &lt; 30 días</t>
  </si>
  <si>
    <t>Número derechos de crédito &lt; 30 días</t>
  </si>
  <si>
    <t>Principal de morosidad &lt; 60 días</t>
  </si>
  <si>
    <t>Intereses de morosidad &lt; 60 días</t>
  </si>
  <si>
    <t>Saldo Morosidad &lt; 60 días</t>
  </si>
  <si>
    <t>Número derechos de crédito &lt; 60 días</t>
  </si>
  <si>
    <t>Principal de morosidad &lt; 90 días</t>
  </si>
  <si>
    <t>Intereses de morosidad &lt; 90 días</t>
  </si>
  <si>
    <t>Saldo Morosidad &lt; 90 días</t>
  </si>
  <si>
    <t>Número derechos de crédito &lt; 90 días</t>
  </si>
  <si>
    <t>Principal de morosidad &lt; 180 días</t>
  </si>
  <si>
    <t>Intereses de morosidad &lt; 180 días</t>
  </si>
  <si>
    <t>Saldo Morosidad &lt; 180 días</t>
  </si>
  <si>
    <t>Número derechos de crédito &lt; 180 días</t>
  </si>
  <si>
    <t>Principal de morosidad &lt; 365 días</t>
  </si>
  <si>
    <t>Intereses de morosidad &lt; 365 días</t>
  </si>
  <si>
    <t>Saldo Morosidad &lt; 365 días</t>
  </si>
  <si>
    <t>Número derechos de crédito &lt; 365 días</t>
  </si>
  <si>
    <t>Principal de morosidad &gt; 365 días</t>
  </si>
  <si>
    <t>Intereses de morosidad &gt; 365 días</t>
  </si>
  <si>
    <t>Saldo Morosidad &gt; 365 días</t>
  </si>
  <si>
    <t>Número derechos de crédito &gt; 365 días</t>
  </si>
  <si>
    <t>SI - [2,17%]</t>
  </si>
  <si>
    <t>INFORMACIÓN RELATIVA A LOS TRIGGERS EN MILES DE EUROS</t>
  </si>
  <si>
    <t xml:space="preserve">             1.b.1) 31,30% SALDO VIVO BONOS</t>
  </si>
  <si>
    <t xml:space="preserve">             1.b.2) 24,3% SALDO INICAL BONOS</t>
  </si>
  <si>
    <t>30 DE JUNIO DE 2010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</si>
</sst>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 &quot;de&quot;\ mmmm\ &quot;de&quot;\ yyyy;@"/>
    <numFmt numFmtId="165" formatCode="_-* #,##0.00\ [$€-1]_-;\-* #,##0.00\ [$€-1]_-;_-* &quot;-&quot;??\ [$€-1]_-"/>
    <numFmt numFmtId="166" formatCode="#,##0.00\ [$€-1]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-* #,##0.0\ [$€-1]_-;\-* #,##0.0\ [$€-1]_-;_-* &quot;-&quot;??\ [$€-1]_-"/>
    <numFmt numFmtId="172" formatCode="_-* #,##0\ [$€-1]_-;\-* #,##0\ [$€-1]_-;_-* &quot;-&quot;??\ [$€-1]_-"/>
    <numFmt numFmtId="173" formatCode="#,##0.0\ [$€-1]"/>
    <numFmt numFmtId="174" formatCode="#,##0\ [$€-1]"/>
    <numFmt numFmtId="175" formatCode="#,##0.0"/>
    <numFmt numFmtId="176" formatCode="_-* #,##0.000\ &quot;€&quot;_-;\-* #,##0.000\ &quot;€&quot;_-;_-* &quot;-&quot;??\ &quot;€&quot;_-;_-@_-"/>
    <numFmt numFmtId="177" formatCode="_-* #,##0.0\ &quot;€&quot;_-;\-* #,##0.0\ &quot;€&quot;_-;_-* &quot;-&quot;??\ &quot;€&quot;_-;_-@_-"/>
    <numFmt numFmtId="178" formatCode="_-* #,##0\ &quot;€&quot;_-;\-* #,##0\ &quot;€&quot;_-;_-* &quot;-&quot;??\ &quot;€&quot;_-;_-@_-"/>
  </numFmts>
  <fonts count="15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1"/>
      <color indexed="9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8"/>
      <name val="Verdana"/>
      <family val="2"/>
    </font>
    <font>
      <b/>
      <sz val="11"/>
      <name val="Times New Roman"/>
      <family val="1"/>
    </font>
    <font>
      <sz val="10"/>
      <color indexed="8"/>
      <name val="Verdana"/>
      <family val="2"/>
    </font>
    <font>
      <b/>
      <sz val="10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left"/>
    </xf>
    <xf numFmtId="165" fontId="0" fillId="0" borderId="5" xfId="16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/>
    </xf>
    <xf numFmtId="0" fontId="0" fillId="0" borderId="6" xfId="0" applyFill="1" applyBorder="1" applyAlignment="1">
      <alignment/>
    </xf>
    <xf numFmtId="0" fontId="5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0" fontId="5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4" fontId="0" fillId="0" borderId="0" xfId="0" applyNumberFormat="1" applyAlignment="1">
      <alignment/>
    </xf>
    <xf numFmtId="172" fontId="2" fillId="0" borderId="6" xfId="16" applyNumberFormat="1" applyFont="1" applyBorder="1" applyAlignment="1">
      <alignment/>
    </xf>
    <xf numFmtId="172" fontId="0" fillId="0" borderId="5" xfId="16" applyNumberFormat="1" applyFont="1" applyBorder="1" applyAlignment="1">
      <alignment/>
    </xf>
    <xf numFmtId="174" fontId="0" fillId="0" borderId="9" xfId="15" applyNumberFormat="1" applyFont="1" applyFill="1" applyBorder="1" applyAlignment="1">
      <alignment/>
    </xf>
    <xf numFmtId="174" fontId="0" fillId="0" borderId="5" xfId="15" applyNumberFormat="1" applyFont="1" applyFill="1" applyBorder="1" applyAlignment="1">
      <alignment/>
    </xf>
    <xf numFmtId="0" fontId="11" fillId="0" borderId="10" xfId="0" applyFont="1" applyBorder="1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4" fontId="13" fillId="0" borderId="0" xfId="0" applyNumberFormat="1" applyFont="1" applyAlignment="1">
      <alignment/>
    </xf>
    <xf numFmtId="0" fontId="0" fillId="0" borderId="0" xfId="0" applyFont="1" applyAlignment="1">
      <alignment/>
    </xf>
    <xf numFmtId="0" fontId="14" fillId="0" borderId="10" xfId="0" applyFont="1" applyBorder="1" applyAlignment="1">
      <alignment horizontal="left" indent="1"/>
    </xf>
    <xf numFmtId="4" fontId="13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78" fontId="0" fillId="0" borderId="9" xfId="15" applyNumberFormat="1" applyFont="1" applyFill="1" applyBorder="1" applyAlignment="1">
      <alignment/>
    </xf>
  </cellXfs>
  <cellStyles count="10">
    <cellStyle name="Normal" xfId="0"/>
    <cellStyle name="Euro" xfId="15"/>
    <cellStyle name="Euro_BANESTO 1 1107" xfId="16"/>
    <cellStyle name="Hyperlink" xfId="17"/>
    <cellStyle name="Followed Hyperlink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0</xdr:col>
      <xdr:colOff>914400</xdr:colOff>
      <xdr:row>38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96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914400</xdr:colOff>
      <xdr:row>38</xdr:row>
      <xdr:rowOff>57150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71800" y="6296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914400</xdr:colOff>
      <xdr:row>38</xdr:row>
      <xdr:rowOff>57150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1800" y="6296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914400</xdr:colOff>
      <xdr:row>38</xdr:row>
      <xdr:rowOff>57150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" y="6296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914400</xdr:colOff>
      <xdr:row>38</xdr:row>
      <xdr:rowOff>57150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71800" y="6296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914400</xdr:colOff>
      <xdr:row>38</xdr:row>
      <xdr:rowOff>57150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6296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190500</xdr:colOff>
      <xdr:row>37</xdr:row>
      <xdr:rowOff>142875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296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37"/>
  <sheetViews>
    <sheetView workbookViewId="0" topLeftCell="A2">
      <selection activeCell="F2" sqref="F2"/>
    </sheetView>
  </sheetViews>
  <sheetFormatPr defaultColWidth="11.421875" defaultRowHeight="12.75"/>
  <cols>
    <col min="1" max="1" width="44.57421875" style="35" bestFit="1" customWidth="1"/>
    <col min="2" max="2" width="14.57421875" style="35" bestFit="1" customWidth="1"/>
    <col min="4" max="4" width="15.28125" style="25" hidden="1" customWidth="1"/>
    <col min="5" max="5" width="0" style="25" hidden="1" customWidth="1"/>
    <col min="6" max="7" width="0" style="0" hidden="1" customWidth="1"/>
  </cols>
  <sheetData>
    <row r="1" spans="1:4" ht="12.75" hidden="1">
      <c r="A1" s="33" t="s">
        <v>22</v>
      </c>
      <c r="B1" s="33"/>
      <c r="D1" s="25">
        <v>1118077230</v>
      </c>
    </row>
    <row r="2" spans="1:4" ht="12.75">
      <c r="A2" s="33"/>
      <c r="B2" s="33"/>
      <c r="D2" s="25">
        <v>207500000</v>
      </c>
    </row>
    <row r="3" spans="1:4" ht="12.75">
      <c r="A3" s="33"/>
      <c r="B3" s="33"/>
      <c r="D3" s="25">
        <v>207500000</v>
      </c>
    </row>
    <row r="5" spans="1:5" ht="12.75">
      <c r="A5" s="33"/>
      <c r="B5" s="33"/>
      <c r="D5" s="25">
        <f>SUM(D1:D4)</f>
        <v>1533077230</v>
      </c>
      <c r="E5" s="25">
        <f>D5/1000</f>
        <v>1533077.23</v>
      </c>
    </row>
    <row r="10" spans="1:5" ht="12.75">
      <c r="A10" s="34"/>
      <c r="D10" s="25">
        <v>1432321067.41</v>
      </c>
      <c r="E10" s="25">
        <f>D10/1000</f>
        <v>1432321.0674100001</v>
      </c>
    </row>
    <row r="12" spans="4:5" ht="13.5" thickBot="1">
      <c r="D12" s="30">
        <v>2537560.84</v>
      </c>
      <c r="E12" s="25">
        <f>D12/1000</f>
        <v>2537.5608399999996</v>
      </c>
    </row>
    <row r="13" ht="13.5" thickTop="1"/>
    <row r="14" spans="1:5" ht="13.5" thickBot="1">
      <c r="A14" s="36" t="s">
        <v>23</v>
      </c>
      <c r="B14" s="37">
        <v>6597324.39</v>
      </c>
      <c r="E14" s="31"/>
    </row>
    <row r="15" spans="1:5" ht="14.25" thickBot="1" thickTop="1">
      <c r="A15" s="36" t="s">
        <v>24</v>
      </c>
      <c r="B15" s="37">
        <v>135647.57</v>
      </c>
      <c r="E15" s="31"/>
    </row>
    <row r="16" spans="1:5" ht="14.25" thickBot="1" thickTop="1">
      <c r="A16" s="36" t="s">
        <v>25</v>
      </c>
      <c r="B16" s="37">
        <v>23606644.63</v>
      </c>
      <c r="E16" s="31">
        <f>B16/1000</f>
        <v>23606.64463</v>
      </c>
    </row>
    <row r="17" spans="1:5" ht="14.25" thickBot="1" thickTop="1">
      <c r="A17" s="36" t="s">
        <v>26</v>
      </c>
      <c r="B17" s="38">
        <v>359</v>
      </c>
      <c r="E17" s="31"/>
    </row>
    <row r="18" spans="1:5" ht="14.25" thickBot="1" thickTop="1">
      <c r="A18" s="36" t="s">
        <v>27</v>
      </c>
      <c r="B18" s="37">
        <v>4105441.16</v>
      </c>
      <c r="E18" s="31"/>
    </row>
    <row r="19" spans="1:5" ht="14.25" thickBot="1" thickTop="1">
      <c r="A19" s="36" t="s">
        <v>28</v>
      </c>
      <c r="B19" s="37">
        <v>79299.92</v>
      </c>
      <c r="E19" s="31"/>
    </row>
    <row r="20" spans="1:5" ht="14.25" thickBot="1" thickTop="1">
      <c r="A20" s="36" t="s">
        <v>29</v>
      </c>
      <c r="B20" s="37">
        <v>9464817.46</v>
      </c>
      <c r="E20" s="31">
        <f>B20/1000</f>
        <v>9464.81746</v>
      </c>
    </row>
    <row r="21" spans="1:5" ht="14.25" thickBot="1" thickTop="1">
      <c r="A21" s="36" t="s">
        <v>30</v>
      </c>
      <c r="B21" s="38">
        <v>119</v>
      </c>
      <c r="E21" s="31"/>
    </row>
    <row r="22" spans="1:5" ht="14.25" thickBot="1" thickTop="1">
      <c r="A22" s="36" t="s">
        <v>31</v>
      </c>
      <c r="B22" s="37">
        <v>2551835.35</v>
      </c>
      <c r="E22" s="31"/>
    </row>
    <row r="23" spans="1:5" ht="14.25" thickBot="1" thickTop="1">
      <c r="A23" s="36" t="s">
        <v>32</v>
      </c>
      <c r="B23" s="37">
        <v>35878.99</v>
      </c>
      <c r="E23" s="31"/>
    </row>
    <row r="24" spans="1:5" ht="14.25" thickBot="1" thickTop="1">
      <c r="A24" s="36" t="s">
        <v>33</v>
      </c>
      <c r="B24" s="37">
        <v>4037991.02</v>
      </c>
      <c r="E24" s="31">
        <f>B24/1000</f>
        <v>4037.99102</v>
      </c>
    </row>
    <row r="25" spans="1:5" ht="14.25" thickBot="1" thickTop="1">
      <c r="A25" s="36" t="s">
        <v>34</v>
      </c>
      <c r="B25" s="38">
        <v>65</v>
      </c>
      <c r="E25" s="31"/>
    </row>
    <row r="26" spans="1:5" ht="14.25" thickBot="1" thickTop="1">
      <c r="A26" s="36" t="s">
        <v>35</v>
      </c>
      <c r="B26" s="37">
        <v>385088.85</v>
      </c>
      <c r="E26" s="31"/>
    </row>
    <row r="27" spans="1:5" ht="14.25" thickBot="1" thickTop="1">
      <c r="A27" s="36" t="s">
        <v>36</v>
      </c>
      <c r="B27" s="37">
        <v>69059.53</v>
      </c>
      <c r="E27" s="31"/>
    </row>
    <row r="28" spans="1:5" ht="14.25" thickBot="1" thickTop="1">
      <c r="A28" s="36" t="s">
        <v>37</v>
      </c>
      <c r="B28" s="37">
        <v>27813143.1</v>
      </c>
      <c r="E28" s="31">
        <f>B28/1000</f>
        <v>27813.1431</v>
      </c>
    </row>
    <row r="29" spans="1:5" ht="14.25" thickBot="1" thickTop="1">
      <c r="A29" s="36" t="s">
        <v>38</v>
      </c>
      <c r="B29" s="38">
        <v>51</v>
      </c>
      <c r="E29" s="31"/>
    </row>
    <row r="30" spans="1:5" ht="14.25" thickBot="1" thickTop="1">
      <c r="A30" s="36" t="s">
        <v>39</v>
      </c>
      <c r="B30" s="37">
        <v>15687.97</v>
      </c>
      <c r="E30" s="31"/>
    </row>
    <row r="31" spans="1:5" ht="14.25" thickBot="1" thickTop="1">
      <c r="A31" s="36" t="s">
        <v>40</v>
      </c>
      <c r="B31" s="37">
        <v>3498.79</v>
      </c>
      <c r="E31" s="31"/>
    </row>
    <row r="32" spans="1:5" ht="14.25" thickBot="1" thickTop="1">
      <c r="A32" s="36" t="s">
        <v>41</v>
      </c>
      <c r="B32" s="37">
        <v>692103.34</v>
      </c>
      <c r="E32" s="31">
        <f>B32/1000</f>
        <v>692.10334</v>
      </c>
    </row>
    <row r="33" spans="1:5" ht="14.25" thickBot="1" thickTop="1">
      <c r="A33" s="36" t="s">
        <v>42</v>
      </c>
      <c r="B33" s="38">
        <v>20</v>
      </c>
      <c r="E33" s="31"/>
    </row>
    <row r="34" spans="1:5" ht="14.25" thickBot="1" thickTop="1">
      <c r="A34" s="36" t="s">
        <v>43</v>
      </c>
      <c r="B34" s="38">
        <v>0</v>
      </c>
      <c r="E34" s="31"/>
    </row>
    <row r="35" spans="1:5" ht="14.25" thickBot="1" thickTop="1">
      <c r="A35" s="36" t="s">
        <v>44</v>
      </c>
      <c r="B35" s="38">
        <v>0</v>
      </c>
      <c r="E35" s="31"/>
    </row>
    <row r="36" spans="1:5" ht="14.25" thickBot="1" thickTop="1">
      <c r="A36" s="36" t="s">
        <v>45</v>
      </c>
      <c r="B36" s="38">
        <v>0</v>
      </c>
      <c r="E36" s="31"/>
    </row>
    <row r="37" spans="1:7" ht="14.25" thickBot="1" thickTop="1">
      <c r="A37" s="36" t="s">
        <v>46</v>
      </c>
      <c r="B37" s="38"/>
      <c r="E37" s="31"/>
      <c r="F37" s="25">
        <f>E28+E32+E12+E37</f>
        <v>31042.80728</v>
      </c>
      <c r="G37" s="32">
        <f>F37/E10</f>
        <v>0.021673078743534278</v>
      </c>
    </row>
    <row r="38" ht="13.5" thickTop="1"/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2">
      <selection activeCell="F42" sqref="F42"/>
    </sheetView>
  </sheetViews>
  <sheetFormatPr defaultColWidth="11.421875" defaultRowHeight="12.75"/>
  <cols>
    <col min="5" max="5" width="23.8515625" style="0" customWidth="1"/>
    <col min="6" max="6" width="28.00390625" style="0" customWidth="1"/>
  </cols>
  <sheetData>
    <row r="1" spans="1:7" ht="12.75">
      <c r="A1" s="45" t="s">
        <v>21</v>
      </c>
      <c r="B1" s="45"/>
      <c r="C1" s="45"/>
      <c r="D1" s="45"/>
      <c r="E1" s="45"/>
      <c r="F1" s="45"/>
      <c r="G1" s="45"/>
    </row>
    <row r="2" spans="1:7" ht="12.75">
      <c r="A2" s="1"/>
      <c r="B2" s="1"/>
      <c r="C2" s="1"/>
      <c r="D2" s="1"/>
      <c r="E2" s="1"/>
      <c r="F2" s="1"/>
      <c r="G2" s="1"/>
    </row>
    <row r="3" spans="1:9" ht="14.25">
      <c r="A3" s="53" t="s">
        <v>48</v>
      </c>
      <c r="B3" s="53"/>
      <c r="C3" s="53"/>
      <c r="D3" s="53"/>
      <c r="E3" s="53"/>
      <c r="F3" s="53"/>
      <c r="G3" s="53"/>
      <c r="H3" s="53"/>
      <c r="I3" s="53"/>
    </row>
    <row r="4" spans="1:7" ht="15.75">
      <c r="A4" s="46" t="s">
        <v>51</v>
      </c>
      <c r="B4" s="46"/>
      <c r="C4" s="46"/>
      <c r="D4" s="46"/>
      <c r="E4" s="46"/>
      <c r="F4" s="46"/>
      <c r="G4" s="46"/>
    </row>
    <row r="5" spans="1:7" ht="12.75">
      <c r="A5" s="1"/>
      <c r="B5" s="1"/>
      <c r="C5" s="1"/>
      <c r="D5" s="1"/>
      <c r="E5" s="1"/>
      <c r="F5" s="1"/>
      <c r="G5" s="1"/>
    </row>
    <row r="6" spans="1:7" ht="13.5" thickBot="1">
      <c r="A6" s="1"/>
      <c r="B6" s="1"/>
      <c r="C6" s="1"/>
      <c r="D6" s="1"/>
      <c r="E6" s="1"/>
      <c r="F6" s="1"/>
      <c r="G6" s="1"/>
    </row>
    <row r="7" spans="1:7" ht="13.5" thickTop="1">
      <c r="A7" s="47" t="s">
        <v>0</v>
      </c>
      <c r="B7" s="48"/>
      <c r="C7" s="48"/>
      <c r="D7" s="48"/>
      <c r="E7" s="48"/>
      <c r="F7" s="49"/>
      <c r="G7" s="2"/>
    </row>
    <row r="8" spans="1:7" ht="13.5" thickBot="1">
      <c r="A8" s="50"/>
      <c r="B8" s="51"/>
      <c r="C8" s="51"/>
      <c r="D8" s="51"/>
      <c r="E8" s="51"/>
      <c r="F8" s="52"/>
      <c r="G8" s="2"/>
    </row>
    <row r="9" spans="1:7" ht="12.75">
      <c r="A9" s="3" t="s">
        <v>1</v>
      </c>
      <c r="B9" s="4"/>
      <c r="C9" s="4"/>
      <c r="D9" s="4"/>
      <c r="E9" s="4"/>
      <c r="F9" s="26">
        <v>421225</v>
      </c>
      <c r="G9" s="5"/>
    </row>
    <row r="10" spans="1:7" ht="12.75">
      <c r="A10" s="6" t="s">
        <v>2</v>
      </c>
      <c r="B10" s="5"/>
      <c r="C10" s="5"/>
      <c r="D10" s="5"/>
      <c r="E10" s="5"/>
      <c r="F10" s="7"/>
      <c r="G10" s="5"/>
    </row>
    <row r="11" spans="1:7" ht="12.75">
      <c r="A11" s="6" t="s">
        <v>3</v>
      </c>
      <c r="B11" s="5"/>
      <c r="C11" s="5"/>
      <c r="D11" s="5"/>
      <c r="E11" s="5"/>
      <c r="F11" s="27">
        <v>421225</v>
      </c>
      <c r="G11" s="5"/>
    </row>
    <row r="12" spans="1:7" ht="12.75">
      <c r="A12" s="6" t="s">
        <v>4</v>
      </c>
      <c r="B12" s="5"/>
      <c r="C12" s="5"/>
      <c r="D12" s="5"/>
      <c r="E12" s="5"/>
      <c r="F12" s="7"/>
      <c r="G12" s="5"/>
    </row>
    <row r="13" spans="1:7" ht="12.75">
      <c r="A13" s="6" t="s">
        <v>49</v>
      </c>
      <c r="B13" s="5"/>
      <c r="C13" s="5"/>
      <c r="D13" s="5"/>
      <c r="E13" s="5"/>
      <c r="F13" s="7">
        <f>(MOROSIDAD!D5*31.3%)/1000</f>
        <v>479853.17299</v>
      </c>
      <c r="G13" s="5"/>
    </row>
    <row r="14" spans="1:7" ht="13.5" thickBot="1">
      <c r="A14" s="6" t="s">
        <v>50</v>
      </c>
      <c r="B14" s="5"/>
      <c r="C14" s="5"/>
      <c r="D14" s="5"/>
      <c r="E14" s="5"/>
      <c r="F14" s="7">
        <f>(208537500)/1000</f>
        <v>208537.5</v>
      </c>
      <c r="G14" s="5"/>
    </row>
    <row r="15" spans="1:7" ht="12.75">
      <c r="A15" s="3" t="s">
        <v>5</v>
      </c>
      <c r="B15" s="4"/>
      <c r="C15" s="4"/>
      <c r="D15" s="4"/>
      <c r="E15" s="4"/>
      <c r="F15" s="8"/>
      <c r="G15" s="1"/>
    </row>
    <row r="16" spans="1:7" ht="12.75">
      <c r="A16" s="6" t="s">
        <v>6</v>
      </c>
      <c r="B16" s="5"/>
      <c r="C16" s="5"/>
      <c r="D16" s="5"/>
      <c r="E16" s="5"/>
      <c r="F16" s="9" t="s">
        <v>7</v>
      </c>
      <c r="G16" s="1"/>
    </row>
    <row r="17" spans="1:7" ht="12.75">
      <c r="A17" s="6" t="s">
        <v>8</v>
      </c>
      <c r="B17" s="5"/>
      <c r="C17" s="5"/>
      <c r="D17" s="5"/>
      <c r="E17" s="5"/>
      <c r="F17" s="9" t="s">
        <v>47</v>
      </c>
      <c r="G17" s="1"/>
    </row>
    <row r="18" spans="1:7" ht="13.5" thickBot="1">
      <c r="A18" s="10" t="s">
        <v>9</v>
      </c>
      <c r="B18" s="11"/>
      <c r="C18" s="11"/>
      <c r="D18" s="11"/>
      <c r="E18" s="11"/>
      <c r="F18" s="12" t="s">
        <v>10</v>
      </c>
      <c r="G18" s="1"/>
    </row>
    <row r="19" spans="1:7" ht="12.75">
      <c r="A19" s="13"/>
      <c r="B19" s="1"/>
      <c r="C19" s="1"/>
      <c r="D19" s="1"/>
      <c r="E19" s="1"/>
      <c r="F19" s="1"/>
      <c r="G19" s="1"/>
    </row>
    <row r="20" spans="1:7" ht="12.75">
      <c r="A20" s="14" t="s">
        <v>11</v>
      </c>
      <c r="B20" s="1"/>
      <c r="C20" s="1"/>
      <c r="D20" s="1"/>
      <c r="E20" s="1"/>
      <c r="F20" s="1"/>
      <c r="G20" s="1"/>
    </row>
    <row r="21" spans="1:7" ht="13.5" thickBot="1">
      <c r="A21" s="1"/>
      <c r="B21" s="1"/>
      <c r="C21" s="1"/>
      <c r="D21" s="1"/>
      <c r="E21" s="1"/>
      <c r="F21" s="1"/>
      <c r="G21" s="1"/>
    </row>
    <row r="22" spans="1:6" ht="12.75">
      <c r="A22" s="39" t="s">
        <v>12</v>
      </c>
      <c r="B22" s="40"/>
      <c r="C22" s="40"/>
      <c r="D22" s="40"/>
      <c r="E22" s="40"/>
      <c r="F22" s="41"/>
    </row>
    <row r="23" spans="1:6" ht="13.5" thickBot="1">
      <c r="A23" s="42"/>
      <c r="B23" s="43"/>
      <c r="C23" s="43"/>
      <c r="D23" s="43"/>
      <c r="E23" s="43"/>
      <c r="F23" s="44"/>
    </row>
    <row r="24" spans="1:6" ht="15">
      <c r="A24" s="15" t="s">
        <v>13</v>
      </c>
      <c r="B24" s="16"/>
      <c r="C24" s="16"/>
      <c r="D24" s="16"/>
      <c r="E24" s="16"/>
      <c r="F24" s="17"/>
    </row>
    <row r="25" spans="1:6" ht="15">
      <c r="A25" s="18" t="s">
        <v>14</v>
      </c>
      <c r="B25" s="19"/>
      <c r="C25" s="19"/>
      <c r="D25" s="19"/>
      <c r="E25" s="19"/>
      <c r="F25" s="29">
        <v>0</v>
      </c>
    </row>
    <row r="26" spans="1:6" ht="15.75" thickBot="1">
      <c r="A26" s="21" t="s">
        <v>15</v>
      </c>
      <c r="B26" s="22"/>
      <c r="C26" s="22"/>
      <c r="D26" s="22"/>
      <c r="E26" s="22"/>
      <c r="F26" s="28">
        <v>610591</v>
      </c>
    </row>
    <row r="28" ht="13.5" thickBot="1"/>
    <row r="29" spans="1:6" ht="12.75">
      <c r="A29" s="39" t="s">
        <v>16</v>
      </c>
      <c r="B29" s="40"/>
      <c r="C29" s="40"/>
      <c r="D29" s="40"/>
      <c r="E29" s="40"/>
      <c r="F29" s="41"/>
    </row>
    <row r="30" spans="1:6" ht="13.5" thickBot="1">
      <c r="A30" s="42"/>
      <c r="B30" s="43"/>
      <c r="C30" s="43"/>
      <c r="D30" s="43"/>
      <c r="E30" s="43"/>
      <c r="F30" s="44"/>
    </row>
    <row r="31" spans="1:6" ht="15">
      <c r="A31" s="15" t="s">
        <v>17</v>
      </c>
      <c r="B31" s="16"/>
      <c r="C31" s="16"/>
      <c r="D31" s="16"/>
      <c r="E31" s="16"/>
      <c r="F31" s="17"/>
    </row>
    <row r="32" spans="1:6" ht="15">
      <c r="A32" s="18" t="s">
        <v>14</v>
      </c>
      <c r="B32" s="19"/>
      <c r="C32" s="19"/>
      <c r="D32" s="19"/>
      <c r="E32" s="19"/>
      <c r="F32" s="20">
        <v>0</v>
      </c>
    </row>
    <row r="33" spans="1:6" ht="15.75" thickBot="1">
      <c r="A33" s="21" t="s">
        <v>18</v>
      </c>
      <c r="B33" s="22"/>
      <c r="C33" s="22"/>
      <c r="D33" s="22"/>
      <c r="E33" s="22"/>
      <c r="F33" s="54">
        <f>474037170.264/1000</f>
        <v>474037.170264</v>
      </c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4" t="s">
        <v>19</v>
      </c>
      <c r="B36" s="23"/>
      <c r="C36" s="23"/>
      <c r="D36" s="23"/>
      <c r="E36" s="23"/>
      <c r="F36" s="23"/>
    </row>
    <row r="37" spans="1:6" ht="12.75">
      <c r="A37" s="24" t="s">
        <v>20</v>
      </c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40" ht="12.75">
      <c r="G40" s="1"/>
    </row>
  </sheetData>
  <mergeCells count="6">
    <mergeCell ref="A29:F30"/>
    <mergeCell ref="A1:G1"/>
    <mergeCell ref="A4:G4"/>
    <mergeCell ref="A7:F8"/>
    <mergeCell ref="A22:F23"/>
    <mergeCell ref="A3:I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SFMHP1</dc:creator>
  <cp:keywords/>
  <dc:description/>
  <cp:lastModifiedBy>SFMHP1</cp:lastModifiedBy>
  <dcterms:created xsi:type="dcterms:W3CDTF">2009-12-31T09:04:11Z</dcterms:created>
  <dcterms:modified xsi:type="dcterms:W3CDTF">2010-06-28T14:11:16Z</dcterms:modified>
  <cp:category/>
  <cp:version/>
  <cp:contentType/>
  <cp:contentStatus/>
</cp:coreProperties>
</file>