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<sst xmlns="http://schemas.openxmlformats.org/spreadsheetml/2006/main" count="49" uniqueCount="48">
  <si>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TRIGGERS BONOS</t>
  </si>
  <si>
    <t xml:space="preserve">               1.a) MOROSIDAD SUPERIOR A 90 DÍAS</t>
  </si>
  <si>
    <t>TRIGGERS FONDO DE RESERVA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</si>
  <si>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</si>
  <si>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</si>
  <si>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</si>
  <si>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</si>
  <si>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</si>
  <si>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</si>
  <si>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</si>
  <si>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</si>
  <si>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</si>
  <si>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</si>
  <si>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</si>
  <si>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</si>
  <si>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</si>
  <si>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</si>
  <si>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</si>
  <si>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</si>
  <si>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</si>
  <si>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</si>
  <si>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</si>
  <si>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</si>
  <si>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</si>
  <si>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</si>
  <si>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</si>
  <si>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</si>
  <si>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</si>
  <si>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</si>
  <si>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</si>
  <si>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</si>
  <si>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1.a) MOROSIDAD  SUPERIOR A 90 DÍAS</t>
  </si>
  <si>
    <t xml:space="preserve">               2.a) TIPO DE INTERÉS MEDIO PONDERADO DE LOS DERECHOS DE CREDITO</t>
  </si>
  <si>
    <t>UCI 9</t>
  </si>
  <si>
    <t xml:space="preserve">               1.b) 2,25% SALDO VIVO DERECHOS DE CREDITO</t>
  </si>
  <si>
    <t xml:space="preserve">               1.b) 1,25% SALDO VIVO DERECHOS DE CREDITO</t>
  </si>
  <si>
    <t xml:space="preserve">               2.b) TIPO DE INTERÉS MEDIO PONDERADO BONOS A Y B + 0,50%</t>
  </si>
  <si>
    <t>SE HAN ALCANZADO LOS NIVELES DEL TRIGGER DEL FONDO DE RESERVA, POR TANTO EL</t>
  </si>
  <si>
    <t>FONDO DE RESERVA NO CONTINUA DECRECIENDO.</t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</si>
  <si>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</si>
  <si>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</si>
  <si>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1</t>
    </r>
    <r>
      <rPr>
        <b/>
        <sz val="11"/>
        <rFont val="Times New Roman"/>
        <family val="1"/>
      </rPr>
      <t>. SI 1.a) ES MAYOR QUE 1.b) NO SE AMORTIZA LA SERIE B NI LA SERIE C:</t>
    </r>
  </si>
  <si>
    <t>NO</t>
  </si>
  <si>
    <t>TRIGGERS DIFERIMIENTO DE INTERESES CLASES B, C</t>
  </si>
  <si>
    <t>DIFERIMIENTO DE INTS CLASE B SI MOROSIDAD &gt; 6 % DEL SALDO VIVO DE LOS DERECHOS DE CRÉDITO</t>
  </si>
  <si>
    <t>DIFERIMIENTO DE INTS CLASE B SI MOROSIDAD &gt; 9 % DEL SALDO VIVO DE LOS DERECHOS DE CRÉDITO</t>
  </si>
  <si>
    <t>restar w.o.</t>
  </si>
  <si>
    <t>30 DE JUNIO DE 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</si>
</sst>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  <numFmt numFmtId="176" formatCode="_-* #,##0.0\ _€_-;\-* #,##0.0\ _€_-;_-* &quot;-&quot;??\ _€_-;_-@_-"/>
    <numFmt numFmtId="177" formatCode="_-* #,##0\ _€_-;\-* #,##0\ _€_-;_-* &quot;-&quot;??\ _€_-;_-@_-"/>
    <numFmt numFmtId="178" formatCode="#,##0.00\ &quot;€&quot;"/>
  </numFmts>
  <fonts count="50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Verdana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7"/>
      <color indexed="8"/>
      <name val="Verdana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1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72" fontId="3" fillId="0" borderId="14" xfId="45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2" fontId="3" fillId="0" borderId="23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72" fontId="3" fillId="0" borderId="16" xfId="45" applyNumberFormat="1" applyFont="1" applyBorder="1" applyAlignment="1">
      <alignment/>
    </xf>
    <xf numFmtId="0" fontId="8" fillId="0" borderId="22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9" fillId="0" borderId="24" xfId="0" applyFont="1" applyBorder="1" applyAlignment="1">
      <alignment horizontal="left" indent="1"/>
    </xf>
    <xf numFmtId="177" fontId="0" fillId="0" borderId="0" xfId="49" applyNumberFormat="1" applyFont="1" applyAlignment="1">
      <alignment/>
    </xf>
    <xf numFmtId="0" fontId="11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0" fontId="3" fillId="0" borderId="23" xfId="55" applyNumberFormat="1" applyFont="1" applyFill="1" applyBorder="1" applyAlignment="1">
      <alignment/>
    </xf>
    <xf numFmtId="10" fontId="3" fillId="0" borderId="16" xfId="5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9" fillId="34" borderId="0" xfId="0" applyFont="1" applyFill="1" applyBorder="1" applyAlignment="1">
      <alignment horizontal="left" indent="1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9" fillId="0" borderId="0" xfId="0" applyNumberFormat="1" applyFont="1" applyAlignment="1">
      <alignment/>
    </xf>
    <xf numFmtId="4" fontId="49" fillId="0" borderId="36" xfId="0" applyNumberFormat="1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178" fontId="31" fillId="0" borderId="37" xfId="55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2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4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C9">
      <selection activeCell="K19" sqref="K19"/>
    </sheetView>
  </sheetViews>
  <sheetFormatPr defaultColWidth="11.421875" defaultRowHeight="19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3.28125" style="13" bestFit="1" customWidth="1"/>
    <col min="8" max="16384" width="11.421875" style="13" customWidth="1"/>
  </cols>
  <sheetData>
    <row r="1" ht="16.5" customHeight="1">
      <c r="I1" s="15"/>
    </row>
    <row r="2" spans="2:9" ht="19.5" customHeight="1" thickBot="1">
      <c r="B2" s="1"/>
      <c r="C2" s="1"/>
      <c r="D2" s="1"/>
      <c r="E2" s="1"/>
      <c r="F2" s="1"/>
      <c r="G2" s="1"/>
      <c r="H2" s="1"/>
      <c r="I2" s="15"/>
    </row>
    <row r="3" spans="1:9" ht="19.5" customHeight="1">
      <c r="A3" s="58" t="s">
        <v>30</v>
      </c>
      <c r="B3" s="59"/>
      <c r="C3" s="59"/>
      <c r="D3" s="59"/>
      <c r="E3" s="59"/>
      <c r="F3" s="59"/>
      <c r="G3" s="59"/>
      <c r="H3" s="59"/>
      <c r="I3" s="60"/>
    </row>
    <row r="4" spans="1:9" ht="19.5" customHeight="1" thickBot="1">
      <c r="A4" s="61" t="s">
        <v>33</v>
      </c>
      <c r="B4" s="62"/>
      <c r="C4" s="62"/>
      <c r="D4" s="62"/>
      <c r="E4" s="62"/>
      <c r="F4" s="62"/>
      <c r="G4" s="62"/>
      <c r="H4" s="62"/>
      <c r="I4" s="63"/>
    </row>
    <row r="5" spans="2:9" ht="19.5" customHeight="1">
      <c r="B5" s="1"/>
      <c r="C5" s="1"/>
      <c r="D5" s="1"/>
      <c r="E5" s="1"/>
      <c r="F5" s="1"/>
      <c r="G5" s="1"/>
      <c r="H5" s="1"/>
      <c r="I5" s="15"/>
    </row>
    <row r="6" spans="1:9" ht="19.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</row>
    <row r="7" spans="1:9" ht="19.5" customHeight="1">
      <c r="A7" s="64" t="s">
        <v>47</v>
      </c>
      <c r="B7" s="64"/>
      <c r="C7" s="64"/>
      <c r="D7" s="64"/>
      <c r="E7" s="64"/>
      <c r="F7" s="64"/>
      <c r="G7" s="64"/>
      <c r="H7" s="64"/>
      <c r="I7" s="64"/>
    </row>
    <row r="8" ht="19.5" customHeight="1">
      <c r="I8" s="15"/>
    </row>
    <row r="9" ht="19.5" customHeight="1" thickBot="1">
      <c r="I9" s="15"/>
    </row>
    <row r="10" spans="2:9" ht="19.5" customHeight="1" thickTop="1">
      <c r="B10" s="53" t="s">
        <v>0</v>
      </c>
      <c r="C10" s="54"/>
      <c r="D10" s="2"/>
      <c r="E10" s="2"/>
      <c r="F10" s="2"/>
      <c r="G10" s="3"/>
      <c r="I10" s="15"/>
    </row>
    <row r="11" spans="2:9" ht="19.5" customHeight="1" thickBot="1">
      <c r="B11" s="4"/>
      <c r="C11" s="5"/>
      <c r="D11" s="5"/>
      <c r="E11" s="5"/>
      <c r="F11" s="5"/>
      <c r="G11" s="6"/>
      <c r="I11" s="15"/>
    </row>
    <row r="12" spans="2:9" ht="19.5" customHeight="1" thickTop="1">
      <c r="B12" s="16" t="s">
        <v>41</v>
      </c>
      <c r="C12" s="17"/>
      <c r="D12" s="17"/>
      <c r="E12" s="17"/>
      <c r="F12" s="17"/>
      <c r="G12" s="18"/>
      <c r="I12" s="15"/>
    </row>
    <row r="13" spans="2:9" ht="19.5" customHeight="1">
      <c r="B13" s="19" t="s">
        <v>1</v>
      </c>
      <c r="C13" s="20"/>
      <c r="D13" s="20"/>
      <c r="E13" s="20"/>
      <c r="F13" s="20"/>
      <c r="G13" s="21">
        <f>(Hoja2!D17+Hoja2!D21+Hoja2!D25)</f>
        <v>4002</v>
      </c>
      <c r="I13" s="15"/>
    </row>
    <row r="14" spans="2:9" ht="19.5" customHeight="1" thickBot="1">
      <c r="B14" s="22" t="s">
        <v>34</v>
      </c>
      <c r="C14" s="23"/>
      <c r="D14" s="23"/>
      <c r="E14" s="23"/>
      <c r="F14" s="23"/>
      <c r="G14" s="24">
        <f>(Hoja2!D1*2.25%)/1000</f>
        <v>5799.67839</v>
      </c>
      <c r="I14" s="15"/>
    </row>
    <row r="15" ht="19.5" customHeight="1" thickTop="1">
      <c r="I15" s="15"/>
    </row>
    <row r="16" spans="2:9" ht="19.5" customHeight="1">
      <c r="B16" s="7"/>
      <c r="I16" s="15"/>
    </row>
    <row r="17" spans="2:9" ht="19.5" customHeight="1">
      <c r="B17" s="7"/>
      <c r="I17" s="15"/>
    </row>
    <row r="18" ht="19.5" customHeight="1">
      <c r="I18" s="15"/>
    </row>
    <row r="19" ht="19.5" customHeight="1" thickBot="1">
      <c r="I19" s="15"/>
    </row>
    <row r="20" spans="2:8" ht="19.5" customHeight="1">
      <c r="B20" s="55" t="s">
        <v>2</v>
      </c>
      <c r="C20" s="56"/>
      <c r="D20" s="56"/>
      <c r="E20" s="56"/>
      <c r="F20" s="56"/>
      <c r="G20" s="57"/>
      <c r="H20" s="8"/>
    </row>
    <row r="21" spans="2:8" ht="19.5" customHeight="1" thickBot="1">
      <c r="B21" s="9"/>
      <c r="C21" s="5"/>
      <c r="D21" s="5"/>
      <c r="E21" s="5"/>
      <c r="F21" s="5"/>
      <c r="G21" s="10"/>
      <c r="H21" s="8"/>
    </row>
    <row r="22" spans="2:8" ht="19.5" customHeight="1" thickTop="1">
      <c r="B22" s="25" t="s">
        <v>39</v>
      </c>
      <c r="C22" s="17"/>
      <c r="D22" s="17"/>
      <c r="E22" s="17"/>
      <c r="F22" s="17"/>
      <c r="G22" s="26"/>
      <c r="H22" s="20"/>
    </row>
    <row r="23" spans="2:8" ht="19.5" customHeight="1">
      <c r="B23" s="27" t="s">
        <v>31</v>
      </c>
      <c r="C23" s="20"/>
      <c r="D23" s="20"/>
      <c r="E23" s="20"/>
      <c r="F23" s="20"/>
      <c r="G23" s="28">
        <f>G13</f>
        <v>4002</v>
      </c>
      <c r="H23" s="20"/>
    </row>
    <row r="24" spans="2:8" ht="19.5" customHeight="1" thickBot="1">
      <c r="B24" s="29" t="s">
        <v>35</v>
      </c>
      <c r="C24" s="23"/>
      <c r="D24" s="23"/>
      <c r="E24" s="23"/>
      <c r="F24" s="23"/>
      <c r="G24" s="30">
        <f>(Hoja2!D1*1.25%)/1000</f>
        <v>3222.0435500000003</v>
      </c>
      <c r="H24" s="20"/>
    </row>
    <row r="25" spans="2:8" ht="19.5" customHeight="1" thickTop="1">
      <c r="B25" s="25" t="s">
        <v>40</v>
      </c>
      <c r="C25" s="17"/>
      <c r="D25" s="17"/>
      <c r="E25" s="17"/>
      <c r="F25" s="17"/>
      <c r="G25" s="26"/>
      <c r="H25" s="20"/>
    </row>
    <row r="26" spans="2:8" ht="19.5" customHeight="1">
      <c r="B26" s="31" t="s">
        <v>32</v>
      </c>
      <c r="C26" s="20"/>
      <c r="D26" s="20"/>
      <c r="E26" s="20"/>
      <c r="F26" s="20"/>
      <c r="G26" s="46">
        <v>0.0263</v>
      </c>
      <c r="H26" s="32"/>
    </row>
    <row r="27" spans="2:8" ht="19.5" customHeight="1" thickBot="1">
      <c r="B27" s="33" t="s">
        <v>36</v>
      </c>
      <c r="C27" s="23"/>
      <c r="D27" s="23"/>
      <c r="E27" s="23"/>
      <c r="F27" s="23"/>
      <c r="G27" s="47">
        <v>0.0198</v>
      </c>
      <c r="H27" s="32"/>
    </row>
    <row r="28" ht="19.5" customHeight="1" thickTop="1">
      <c r="I28" s="15"/>
    </row>
    <row r="29" spans="2:7" ht="19.5" customHeight="1">
      <c r="B29" s="11" t="s">
        <v>37</v>
      </c>
      <c r="C29" s="7"/>
      <c r="D29" s="7"/>
      <c r="E29" s="7"/>
      <c r="F29" s="7"/>
      <c r="G29" s="7"/>
    </row>
    <row r="30" spans="2:7" ht="19.5" customHeight="1">
      <c r="B30" s="11" t="s">
        <v>38</v>
      </c>
      <c r="C30" s="7"/>
      <c r="D30" s="7"/>
      <c r="E30" s="7"/>
      <c r="F30" s="7"/>
      <c r="G30" s="7"/>
    </row>
    <row r="31" spans="2:9" ht="19.5" customHeight="1">
      <c r="B31" s="11"/>
      <c r="C31" s="11"/>
      <c r="D31" s="11"/>
      <c r="E31" s="11"/>
      <c r="F31" s="7"/>
      <c r="G31" s="7"/>
      <c r="I31" s="15"/>
    </row>
    <row r="32" spans="1:9" ht="19.5" customHeight="1">
      <c r="A32" s="13" t="s">
        <v>3</v>
      </c>
      <c r="B32" s="11"/>
      <c r="C32" s="11"/>
      <c r="D32" s="11"/>
      <c r="E32" s="11"/>
      <c r="F32" s="7"/>
      <c r="G32" s="7"/>
      <c r="I32" s="15"/>
    </row>
    <row r="33" spans="2:9" ht="19.5" customHeight="1" thickBot="1">
      <c r="B33" s="7"/>
      <c r="C33" s="7"/>
      <c r="D33" s="7"/>
      <c r="E33" s="7"/>
      <c r="F33" s="7"/>
      <c r="G33" s="7"/>
      <c r="I33" s="15"/>
    </row>
    <row r="34" spans="2:9" ht="19.5" customHeight="1" thickBot="1">
      <c r="B34" s="50" t="s">
        <v>43</v>
      </c>
      <c r="C34" s="51"/>
      <c r="D34" s="51"/>
      <c r="E34" s="51"/>
      <c r="F34" s="52"/>
      <c r="I34" s="15"/>
    </row>
    <row r="35" spans="2:9" ht="19.5" customHeight="1">
      <c r="B35" s="36" t="s">
        <v>45</v>
      </c>
      <c r="C35" s="37"/>
      <c r="D35" s="38"/>
      <c r="E35" s="39"/>
      <c r="F35" s="40" t="s">
        <v>42</v>
      </c>
      <c r="I35" s="15"/>
    </row>
    <row r="36" spans="2:9" ht="19.5" customHeight="1" thickBot="1">
      <c r="B36" s="41" t="s">
        <v>44</v>
      </c>
      <c r="C36" s="42"/>
      <c r="D36" s="43"/>
      <c r="E36" s="44"/>
      <c r="F36" s="45" t="s">
        <v>42</v>
      </c>
      <c r="I36" s="15"/>
    </row>
  </sheetData>
  <sheetProtection/>
  <mergeCells count="7">
    <mergeCell ref="B34:F34"/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29"/>
  <sheetViews>
    <sheetView zoomScalePageLayoutView="0" workbookViewId="0" topLeftCell="A11">
      <selection activeCell="C25" activeCellId="2" sqref="C17 C21 C25"/>
    </sheetView>
  </sheetViews>
  <sheetFormatPr defaultColWidth="11.421875" defaultRowHeight="12.75"/>
  <cols>
    <col min="1" max="1" width="44.57421875" style="12" bestFit="1" customWidth="1"/>
    <col min="2" max="2" width="17.7109375" style="14" bestFit="1" customWidth="1"/>
    <col min="3" max="4" width="13.7109375" style="0" bestFit="1" customWidth="1"/>
    <col min="6" max="6" width="14.421875" style="0" bestFit="1" customWidth="1"/>
  </cols>
  <sheetData>
    <row r="1" spans="1:6" ht="12.75">
      <c r="A1" s="13" t="s">
        <v>4</v>
      </c>
      <c r="B1" s="65">
        <v>257763484.17</v>
      </c>
      <c r="C1" s="65">
        <v>257763484.17</v>
      </c>
      <c r="D1" s="48">
        <f>ROUND(C1,0)</f>
        <v>257763484</v>
      </c>
      <c r="F1" s="35">
        <f>2.25%*B1</f>
        <v>5799678.393824999</v>
      </c>
    </row>
    <row r="3" spans="1:2" ht="13.5" thickBot="1">
      <c r="A3" s="34" t="s">
        <v>5</v>
      </c>
      <c r="B3" s="66">
        <v>28127.07</v>
      </c>
    </row>
    <row r="4" spans="1:2" ht="14.25" thickBot="1" thickTop="1">
      <c r="A4" s="34" t="s">
        <v>6</v>
      </c>
      <c r="B4" s="66">
        <v>24523.78</v>
      </c>
    </row>
    <row r="5" spans="1:4" ht="14.25" thickBot="1" thickTop="1">
      <c r="A5" s="34" t="s">
        <v>7</v>
      </c>
      <c r="B5" s="66">
        <v>9905729.82</v>
      </c>
      <c r="C5">
        <f>B5/1000</f>
        <v>9905.72982</v>
      </c>
      <c r="D5">
        <f>ROUND(C5,0)</f>
        <v>9906</v>
      </c>
    </row>
    <row r="6" spans="1:2" ht="14.25" thickBot="1" thickTop="1">
      <c r="A6" s="34" t="s">
        <v>8</v>
      </c>
      <c r="B6" s="67">
        <v>171</v>
      </c>
    </row>
    <row r="7" spans="1:2" ht="14.25" thickBot="1" thickTop="1">
      <c r="A7" s="34" t="s">
        <v>9</v>
      </c>
      <c r="B7" s="66">
        <v>7054.46</v>
      </c>
    </row>
    <row r="8" spans="1:2" ht="14.25" thickBot="1" thickTop="1">
      <c r="A8" s="34" t="s">
        <v>10</v>
      </c>
      <c r="B8" s="66">
        <v>9086.99</v>
      </c>
    </row>
    <row r="9" spans="1:4" ht="14.25" thickBot="1" thickTop="1">
      <c r="A9" s="34" t="s">
        <v>11</v>
      </c>
      <c r="B9" s="66">
        <v>2089218.57</v>
      </c>
      <c r="C9">
        <f>B9/1000</f>
        <v>2089.21857</v>
      </c>
      <c r="D9">
        <f>ROUND(C9,0)</f>
        <v>2089</v>
      </c>
    </row>
    <row r="10" spans="1:2" ht="14.25" thickBot="1" thickTop="1">
      <c r="A10" s="34" t="s">
        <v>12</v>
      </c>
      <c r="B10" s="67">
        <v>38</v>
      </c>
    </row>
    <row r="11" spans="1:2" ht="14.25" thickBot="1" thickTop="1">
      <c r="A11" s="34" t="s">
        <v>13</v>
      </c>
      <c r="B11" s="66">
        <v>4508.61</v>
      </c>
    </row>
    <row r="12" spans="1:2" ht="14.25" thickBot="1" thickTop="1">
      <c r="A12" s="34" t="s">
        <v>14</v>
      </c>
      <c r="B12" s="66">
        <v>6166.96</v>
      </c>
    </row>
    <row r="13" spans="1:4" ht="14.25" thickBot="1" thickTop="1">
      <c r="A13" s="34" t="s">
        <v>15</v>
      </c>
      <c r="B13" s="66">
        <v>509997.56</v>
      </c>
      <c r="C13">
        <f>B13/1000</f>
        <v>509.99756</v>
      </c>
      <c r="D13">
        <f>ROUND(C13,0)</f>
        <v>510</v>
      </c>
    </row>
    <row r="14" spans="1:2" ht="14.25" thickBot="1" thickTop="1">
      <c r="A14" s="34" t="s">
        <v>16</v>
      </c>
      <c r="B14" s="67">
        <v>12</v>
      </c>
    </row>
    <row r="15" spans="1:2" ht="14.25" thickBot="1" thickTop="1">
      <c r="A15" s="34" t="s">
        <v>17</v>
      </c>
      <c r="B15" s="66">
        <v>18384.48</v>
      </c>
    </row>
    <row r="16" spans="1:2" ht="14.25" thickBot="1" thickTop="1">
      <c r="A16" s="34" t="s">
        <v>18</v>
      </c>
      <c r="B16" s="66">
        <v>16528.24</v>
      </c>
    </row>
    <row r="17" spans="1:4" ht="14.25" thickBot="1" thickTop="1">
      <c r="A17" s="34" t="s">
        <v>19</v>
      </c>
      <c r="B17" s="66">
        <v>710694.69</v>
      </c>
      <c r="C17">
        <f>B17/1000</f>
        <v>710.6946899999999</v>
      </c>
      <c r="D17">
        <f>ROUND(C17,0)</f>
        <v>711</v>
      </c>
    </row>
    <row r="18" spans="1:2" ht="14.25" thickBot="1" thickTop="1">
      <c r="A18" s="34" t="s">
        <v>20</v>
      </c>
      <c r="B18" s="67">
        <v>15</v>
      </c>
    </row>
    <row r="19" spans="1:2" ht="14.25" thickBot="1" thickTop="1">
      <c r="A19" s="34" t="s">
        <v>21</v>
      </c>
      <c r="B19" s="66">
        <v>27172.56</v>
      </c>
    </row>
    <row r="20" spans="1:2" ht="14.25" thickBot="1" thickTop="1">
      <c r="A20" s="34" t="s">
        <v>22</v>
      </c>
      <c r="B20" s="66">
        <v>27052.95</v>
      </c>
    </row>
    <row r="21" spans="1:4" ht="14.25" thickBot="1" thickTop="1">
      <c r="A21" s="34" t="s">
        <v>23</v>
      </c>
      <c r="B21" s="66">
        <v>792925.76</v>
      </c>
      <c r="C21">
        <f>B21/1000</f>
        <v>792.92576</v>
      </c>
      <c r="D21">
        <f>ROUND(C21,0)</f>
        <v>793</v>
      </c>
    </row>
    <row r="22" spans="1:2" ht="14.25" thickBot="1" thickTop="1">
      <c r="A22" s="34" t="s">
        <v>24</v>
      </c>
      <c r="B22" s="67">
        <v>10</v>
      </c>
    </row>
    <row r="23" spans="1:2" ht="14.25" thickBot="1" thickTop="1">
      <c r="A23" s="34" t="s">
        <v>25</v>
      </c>
      <c r="B23" s="66">
        <v>77858.26</v>
      </c>
    </row>
    <row r="24" spans="1:2" ht="14.25" thickBot="1" thickTop="1">
      <c r="A24" s="34" t="s">
        <v>26</v>
      </c>
      <c r="B24" s="66">
        <v>112779.83</v>
      </c>
    </row>
    <row r="25" spans="1:4" ht="14.25" thickBot="1" thickTop="1">
      <c r="A25" s="34" t="s">
        <v>27</v>
      </c>
      <c r="B25" s="66">
        <v>2497624.71</v>
      </c>
      <c r="C25">
        <f>B25/1000</f>
        <v>2497.62471</v>
      </c>
      <c r="D25">
        <f>ROUND(C25,0)</f>
        <v>2498</v>
      </c>
    </row>
    <row r="26" spans="1:2" ht="14.25" thickBot="1" thickTop="1">
      <c r="A26" s="34" t="s">
        <v>28</v>
      </c>
      <c r="B26" s="67">
        <v>37</v>
      </c>
    </row>
    <row r="27" ht="13.5" thickTop="1"/>
    <row r="28" ht="12.75"/>
    <row r="29" spans="1:4" ht="13.5" thickBot="1">
      <c r="A29" s="49" t="s">
        <v>46</v>
      </c>
      <c r="B29" s="68">
        <v>2181087.64</v>
      </c>
      <c r="C29">
        <f>B29/1000</f>
        <v>2181.08764</v>
      </c>
      <c r="D29">
        <f>ROUND(C29,0)</f>
        <v>2181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dcterms:created xsi:type="dcterms:W3CDTF">2009-12-29T16:40:52Z</dcterms:created>
  <dcterms:modified xsi:type="dcterms:W3CDTF">2011-07-04T11:35:23Z</dcterms:modified>
  <cp:category/>
  <cp:version/>
  <cp:contentType/>
  <cp:contentStatus/>
</cp:coreProperties>
</file>