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545" windowHeight="4590" tabRatio="785" activeTab="1"/>
  </bookViews>
  <sheets>
    <sheet name="MOROSIDAD" sheetId="1" r:id="rId1"/>
    <sheet name="TRIGGERS" sheetId="2" r:id="rId2"/>
  </sheets>
  <definedNames>
    <definedName name="_xlnm.Print_Area" localSheetId="1">'TRIGGERS'!#REF!</definedName>
  </definedNames>
  <calcPr calcMode="manual" fullCalcOnLoad="1"/>
</workbook>
</file>

<file path=xl/sharedStrings.xml><?xml version="1.0" encoding="utf-8"?>
<sst xmlns="http://schemas.openxmlformats.org/spreadsheetml/2006/main" count="48" uniqueCount="46">
  <si>
    <t xml:space="preserve">       FONDO DE TITULIZACIÓN DE ACTIVOS</t>
  </si>
  <si>
    <t>TRIGGERS FONDO DE RESERVA</t>
  </si>
  <si>
    <r>
      <t>1</t>
    </r>
    <r>
      <rPr>
        <sz val="11"/>
        <rFont val="Times New Roman"/>
        <family val="1"/>
      </rPr>
      <t>. SI 1.a) ES MAYOR QUE 1.b) NO SE AMORTIZA EL FONDO DE RESERVA:</t>
    </r>
  </si>
  <si>
    <t xml:space="preserve">               1.a) MOROSIDAD DE LAS DC'S MAYOR DE 90 DÍAS</t>
  </si>
  <si>
    <t xml:space="preserve">               1.b) 1,5% SALDO VIVO DERECHOS DE CRÉDITO</t>
  </si>
  <si>
    <r>
      <t>2</t>
    </r>
    <r>
      <rPr>
        <sz val="11"/>
        <rFont val="Times New Roman"/>
        <family val="1"/>
      </rPr>
      <t>. SI 2.a) ES MAYOR QUE 2.b) NO SE AMORTIZA EL FONDO DE RESERVA:</t>
    </r>
  </si>
  <si>
    <t xml:space="preserve">               2.a) SALDO DE FALLIDOS</t>
  </si>
  <si>
    <t xml:space="preserve">               2.b) 1,0% SALDO INICIAL DERECHOS DE CRÉDITO</t>
  </si>
  <si>
    <t>NO</t>
  </si>
  <si>
    <t>PÉRDIDAS DE LA CARTERA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</si>
  <si>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</si>
  <si>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</si>
  <si>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</si>
  <si>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</si>
  <si>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</si>
  <si>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</si>
  <si>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</si>
  <si>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</si>
  <si>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</si>
  <si>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</si>
  <si>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</si>
  <si>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</si>
  <si>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</si>
  <si>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</si>
  <si>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</si>
  <si>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</si>
  <si>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</si>
  <si>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</si>
  <si>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</si>
  <si>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</si>
  <si>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</si>
  <si>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</si>
  <si>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</si>
  <si>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</si>
  <si>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TRIGGERS DIFERIMIENTO DE INTERESES CLASES B, C y  D</t>
  </si>
  <si>
    <t xml:space="preserve">SE HAN ALCANZADO LOS NIVELES DE LOS TRIGGER, POR LO TANTO EL FONDO  DE RESERVA NO PODRÍA DECRECER, SALVO </t>
  </si>
  <si>
    <t xml:space="preserve">PORQUE EXISTE INSUFICIENCIA DE LIQUIDEZ. </t>
  </si>
  <si>
    <t>DIFERIMIENTO DE INTS CLASE B (8º LUGAR) SI SALDO VIVO DE FALLIDOS ACUMULADOS SIN RECUPERACIONES &gt; 7,37% SALDO INICIAL DE ACTIVOS</t>
  </si>
  <si>
    <t>DIFERIMIENTO DE INTS CLASE C (9º LUGAR) SI SALDO VIVO DE  FALLIDOS ACUMULADOS SIN RECUPERACIONES &gt; 5,27% SALDO INICIAL DE ACTIVOS</t>
  </si>
  <si>
    <t>DIFERIMIENTO DE INTS CLASE D (10º LUGAR) SI SALDO VIVO DE FALLIDOS ACUMULADOS SIN RECUPERACIONES &gt; 3,91% SALDO INICIAL DE ACTIVOS</t>
  </si>
  <si>
    <t>SANTANDER CONSUMER SPAIN AUTO 06</t>
  </si>
  <si>
    <t>INFORMACIÓN RELATIVA A LOS TRIGGERS DEL FONDO EN MILES DE EUROS</t>
  </si>
  <si>
    <t>SALDO DERECHOS DE CREDITO</t>
  </si>
  <si>
    <t>W.O.</t>
  </si>
  <si>
    <t>no diferimiento</t>
  </si>
  <si>
    <t xml:space="preserve">LA 300 MAS LA 4661 Y QUITO LA MORA A MAS DE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</si>
</sst>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.00_);\(#,##0.00\)"/>
    <numFmt numFmtId="176" formatCode="#,##0.000_);\(#,##0.000\)"/>
    <numFmt numFmtId="177" formatCode="#,##0\ [$€-1]"/>
    <numFmt numFmtId="178" formatCode="#,##0.00\ [$€-1]"/>
    <numFmt numFmtId="179" formatCode="#,##0.00\ [$€-1];[Red]\-#,##0.00\ [$€-1]"/>
    <numFmt numFmtId="180" formatCode="0.000%"/>
    <numFmt numFmtId="181" formatCode="_-* #,##0.00\ [$€-1]_-;\-* #,##0.00\ [$€-1]_-;_-* &quot;-&quot;??\ [$€-1]_-;_-@_-"/>
    <numFmt numFmtId="182" formatCode="_([$€]* #,##0.00_);_([$€]* \(#,##0.00\);_([$€]* &quot;-&quot;??_);_(@_)"/>
    <numFmt numFmtId="183" formatCode="[$-C0A]d\-mmm\-yyyy;@"/>
    <numFmt numFmtId="184" formatCode="#,##0_ ;\-#,##0\ "/>
    <numFmt numFmtId="185" formatCode="0.0000%"/>
    <numFmt numFmtId="186" formatCode="#,##0.00\ [$€-1];[Red]#,##0.00\ [$€-1]"/>
    <numFmt numFmtId="187" formatCode="#,##0.00\ [$€-1];\-#,##0.00\ [$€-1]"/>
    <numFmt numFmtId="188" formatCode="#,##0.00\ &quot;€&quot;"/>
    <numFmt numFmtId="189" formatCode="mm\-yy"/>
    <numFmt numFmtId="190" formatCode="0.0%"/>
    <numFmt numFmtId="191" formatCode="0.000"/>
    <numFmt numFmtId="192" formatCode="0.000000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_-* #,##0.00\ _€_-;\-* #,##0.00\ _€_-;_-* &quot;-&quot;\ _€_-;_-@_-"/>
    <numFmt numFmtId="197" formatCode="[$€-2]\ #,##0.00_);[Red]\([$€-2]\ #,##0.00\)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"/>
    <numFmt numFmtId="204" formatCode="#,##0.0\ [$€-1]"/>
    <numFmt numFmtId="205" formatCode="#,##0.0"/>
    <numFmt numFmtId="206" formatCode="#,##0.0\ &quot;€&quot;"/>
    <numFmt numFmtId="207" formatCode="#,##0\ &quot;€&quot;"/>
  </numFmts>
  <fonts count="51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Verdana"/>
      <family val="2"/>
    </font>
    <font>
      <sz val="2.5"/>
      <color indexed="8"/>
      <name val="Arial"/>
      <family val="2"/>
    </font>
    <font>
      <sz val="2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178" fontId="0" fillId="0" borderId="0" xfId="0" applyNumberFormat="1" applyBorder="1" applyAlignment="1">
      <alignment/>
    </xf>
    <xf numFmtId="10" fontId="0" fillId="0" borderId="0" xfId="55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29" xfId="45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07" fontId="0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 indent="1"/>
    </xf>
    <xf numFmtId="0" fontId="7" fillId="33" borderId="3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50" fillId="0" borderId="36" xfId="0" applyNumberFormat="1" applyFont="1" applyBorder="1" applyAlignment="1">
      <alignment horizontal="left" vertical="center"/>
    </xf>
    <xf numFmtId="3" fontId="50" fillId="0" borderId="36" xfId="0" applyNumberFormat="1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0 a 30 días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TRIGGERS!#REF!</c:f>
              <c:strCache>
                <c:ptCount val="6"/>
                <c:pt idx="0">
                  <c:v>39636</c:v>
                </c:pt>
                <c:pt idx="1">
                  <c:v>39731</c:v>
                </c:pt>
                <c:pt idx="2">
                  <c:v>39814</c:v>
                </c:pt>
                <c:pt idx="3">
                  <c:v>39907</c:v>
                </c:pt>
                <c:pt idx="4">
                  <c:v>40001</c:v>
                </c:pt>
                <c:pt idx="5">
                  <c:v>40093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0.03517396055262591</c:v>
                </c:pt>
                <c:pt idx="1">
                  <c:v>0.03831778397027426</c:v>
                </c:pt>
                <c:pt idx="2">
                  <c:v>0.04528</c:v>
                </c:pt>
                <c:pt idx="3">
                  <c:v>0.0376635727980492</c:v>
                </c:pt>
                <c:pt idx="4">
                  <c:v>0.03789176495612427</c:v>
                </c:pt>
                <c:pt idx="5">
                  <c:v>0.046060319441617606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30 a 60 días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TRIGGERS!#REF!</c:f>
              <c:strCache>
                <c:ptCount val="6"/>
                <c:pt idx="0">
                  <c:v>39636</c:v>
                </c:pt>
                <c:pt idx="1">
                  <c:v>39731</c:v>
                </c:pt>
                <c:pt idx="2">
                  <c:v>39814</c:v>
                </c:pt>
                <c:pt idx="3">
                  <c:v>39907</c:v>
                </c:pt>
                <c:pt idx="4">
                  <c:v>40001</c:v>
                </c:pt>
                <c:pt idx="5">
                  <c:v>40093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0.02042768039233216</c:v>
                </c:pt>
                <c:pt idx="1">
                  <c:v>0.02214675141305132</c:v>
                </c:pt>
                <c:pt idx="2">
                  <c:v>0.02513</c:v>
                </c:pt>
                <c:pt idx="3">
                  <c:v>0.025979301044146714</c:v>
                </c:pt>
                <c:pt idx="4">
                  <c:v>0.024000620287852884</c:v>
                </c:pt>
                <c:pt idx="5">
                  <c:v>0.02167113642857473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60 a 90 días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TRIGGERS!#REF!</c:f>
              <c:strCache>
                <c:ptCount val="6"/>
                <c:pt idx="0">
                  <c:v>39636</c:v>
                </c:pt>
                <c:pt idx="1">
                  <c:v>39731</c:v>
                </c:pt>
                <c:pt idx="2">
                  <c:v>39814</c:v>
                </c:pt>
                <c:pt idx="3">
                  <c:v>39907</c:v>
                </c:pt>
                <c:pt idx="4">
                  <c:v>40001</c:v>
                </c:pt>
                <c:pt idx="5">
                  <c:v>40093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0.009754818389419537</c:v>
                </c:pt>
                <c:pt idx="1">
                  <c:v>0.01286977577561976</c:v>
                </c:pt>
                <c:pt idx="2">
                  <c:v>0.01621</c:v>
                </c:pt>
                <c:pt idx="3">
                  <c:v>0.015988104008317145</c:v>
                </c:pt>
                <c:pt idx="4">
                  <c:v>0.014202463127253144</c:v>
                </c:pt>
                <c:pt idx="5">
                  <c:v>0.014949503596739983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90 a 180 días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TRIGGERS!#REF!</c:f>
              <c:strCache>
                <c:ptCount val="6"/>
                <c:pt idx="0">
                  <c:v>39636</c:v>
                </c:pt>
                <c:pt idx="1">
                  <c:v>39731</c:v>
                </c:pt>
                <c:pt idx="2">
                  <c:v>39814</c:v>
                </c:pt>
                <c:pt idx="3">
                  <c:v>39907</c:v>
                </c:pt>
                <c:pt idx="4">
                  <c:v>40001</c:v>
                </c:pt>
                <c:pt idx="5">
                  <c:v>40093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0.009486793532580133</c:v>
                </c:pt>
                <c:pt idx="1">
                  <c:v>0.01390312173387656</c:v>
                </c:pt>
                <c:pt idx="2">
                  <c:v>0.01631</c:v>
                </c:pt>
                <c:pt idx="3">
                  <c:v>0.023121669921565658</c:v>
                </c:pt>
                <c:pt idx="4">
                  <c:v>0.023889664445192926</c:v>
                </c:pt>
                <c:pt idx="5">
                  <c:v>0.020772044875913994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&gt; 180 días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TRIGGERS!#REF!</c:f>
              <c:strCache>
                <c:ptCount val="6"/>
                <c:pt idx="0">
                  <c:v>39636</c:v>
                </c:pt>
                <c:pt idx="1">
                  <c:v>39731</c:v>
                </c:pt>
                <c:pt idx="2">
                  <c:v>39814</c:v>
                </c:pt>
                <c:pt idx="3">
                  <c:v>39907</c:v>
                </c:pt>
                <c:pt idx="4">
                  <c:v>40001</c:v>
                </c:pt>
                <c:pt idx="5">
                  <c:v>40093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0.006302756471668834</c:v>
                </c:pt>
                <c:pt idx="1">
                  <c:v>0.01164798337641117</c:v>
                </c:pt>
                <c:pt idx="2">
                  <c:v>0.01859</c:v>
                </c:pt>
                <c:pt idx="3">
                  <c:v>0.021973376328399016</c:v>
                </c:pt>
                <c:pt idx="4">
                  <c:v>0.026586571535905098</c:v>
                </c:pt>
                <c:pt idx="5">
                  <c:v>0.03266446473962446</c:v>
                </c:pt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8.emf" /><Relationship Id="rId14" Type="http://schemas.openxmlformats.org/officeDocument/2006/relationships/image" Target="../media/image9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Relationship Id="rId17" Type="http://schemas.openxmlformats.org/officeDocument/2006/relationships/image" Target="../media/image12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40</xdr:row>
      <xdr:rowOff>142875</xdr:rowOff>
    </xdr:to>
    <xdr:pic>
      <xdr:nvPicPr>
        <xdr:cNvPr id="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40</xdr:row>
      <xdr:rowOff>142875</xdr:rowOff>
    </xdr:to>
    <xdr:pic>
      <xdr:nvPicPr>
        <xdr:cNvPr id="2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962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914400</xdr:colOff>
      <xdr:row>41</xdr:row>
      <xdr:rowOff>57150</xdr:rowOff>
    </xdr:to>
    <xdr:pic>
      <xdr:nvPicPr>
        <xdr:cNvPr id="3" name="Picture 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914400</xdr:colOff>
      <xdr:row>41</xdr:row>
      <xdr:rowOff>57150</xdr:rowOff>
    </xdr:to>
    <xdr:pic>
      <xdr:nvPicPr>
        <xdr:cNvPr id="4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914400</xdr:colOff>
      <xdr:row>41</xdr:row>
      <xdr:rowOff>57150</xdr:rowOff>
    </xdr:to>
    <xdr:pic>
      <xdr:nvPicPr>
        <xdr:cNvPr id="5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914400</xdr:colOff>
      <xdr:row>41</xdr:row>
      <xdr:rowOff>57150</xdr:rowOff>
    </xdr:to>
    <xdr:pic>
      <xdr:nvPicPr>
        <xdr:cNvPr id="6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914400</xdr:colOff>
      <xdr:row>41</xdr:row>
      <xdr:rowOff>57150</xdr:rowOff>
    </xdr:to>
    <xdr:pic>
      <xdr:nvPicPr>
        <xdr:cNvPr id="7" name="Picture 1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914400</xdr:colOff>
      <xdr:row>41</xdr:row>
      <xdr:rowOff>57150</xdr:rowOff>
    </xdr:to>
    <xdr:pic>
      <xdr:nvPicPr>
        <xdr:cNvPr id="8" name="Picture 13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9" name="Picture 15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0" name="Picture 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1" name="Picture 1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2" name="Picture 18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3" name="Picture 19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4" name="Picture 2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5" name="Picture 22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6" name="Picture 23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7" name="Picture 24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8" name="Picture 25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19" name="Picture 26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914400</xdr:colOff>
      <xdr:row>41</xdr:row>
      <xdr:rowOff>57150</xdr:rowOff>
    </xdr:to>
    <xdr:pic>
      <xdr:nvPicPr>
        <xdr:cNvPr id="20" name="Picture 27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43350" y="6962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0.6855</cdr:y>
    </cdr:from>
    <cdr:to>
      <cdr:x>0.999</cdr:x>
      <cdr:y>0.9475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0"/>
          <a:ext cx="4667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666750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685800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0</xdr:row>
      <xdr:rowOff>0</xdr:rowOff>
    </xdr:from>
    <xdr:to>
      <xdr:col>5</xdr:col>
      <xdr:colOff>762000</xdr:colOff>
      <xdr:row>0</xdr:row>
      <xdr:rowOff>0</xdr:rowOff>
    </xdr:to>
    <xdr:graphicFrame>
      <xdr:nvGraphicFramePr>
        <xdr:cNvPr id="5" name="Gráfico 14"/>
        <xdr:cNvGraphicFramePr/>
      </xdr:nvGraphicFramePr>
      <xdr:xfrm>
        <a:off x="2409825" y="0"/>
        <a:ext cx="4238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40"/>
  <sheetViews>
    <sheetView zoomScalePageLayoutView="0" workbookViewId="0" topLeftCell="A15">
      <selection activeCell="B17" sqref="B17:B40"/>
    </sheetView>
  </sheetViews>
  <sheetFormatPr defaultColWidth="11.421875" defaultRowHeight="12.75"/>
  <cols>
    <col min="1" max="1" width="44.57421875" style="41" bestFit="1" customWidth="1"/>
    <col min="2" max="2" width="14.57421875" style="41" bestFit="1" customWidth="1"/>
    <col min="3" max="3" width="15.7109375" style="41" bestFit="1" customWidth="1"/>
    <col min="4" max="4" width="12.00390625" style="41" hidden="1" customWidth="1"/>
    <col min="5" max="5" width="14.28125" style="41" customWidth="1"/>
    <col min="6" max="16384" width="11.421875" style="41" customWidth="1"/>
  </cols>
  <sheetData>
    <row r="1" spans="1:6" ht="13.5" thickBot="1">
      <c r="A1" s="44" t="s">
        <v>42</v>
      </c>
      <c r="B1" s="45"/>
      <c r="C1" s="66">
        <f>204147916.94-C25</f>
        <v>204147916.94</v>
      </c>
      <c r="D1" s="41">
        <f>C1/1000</f>
        <v>204147.91694</v>
      </c>
      <c r="E1" t="s">
        <v>45</v>
      </c>
      <c r="F1"/>
    </row>
    <row r="2" spans="1:6" ht="13.5" thickBot="1">
      <c r="A2" s="46"/>
      <c r="B2" s="46"/>
      <c r="E2">
        <v>365</v>
      </c>
      <c r="F2"/>
    </row>
    <row r="3" spans="1:4" ht="13.5" thickBot="1">
      <c r="A3" s="49" t="s">
        <v>9</v>
      </c>
      <c r="B3" s="50"/>
      <c r="C3" s="42">
        <v>0</v>
      </c>
      <c r="D3" s="41">
        <f>C3/1000</f>
        <v>0</v>
      </c>
    </row>
    <row r="4" spans="1:4" ht="13.5" thickBot="1">
      <c r="A4" s="47" t="s">
        <v>43</v>
      </c>
      <c r="B4" s="43"/>
      <c r="C4" s="67">
        <v>50029024.3</v>
      </c>
      <c r="D4" s="41">
        <f>C4/1000</f>
        <v>50029.0243</v>
      </c>
    </row>
    <row r="17" spans="1:5" ht="13.5" thickBot="1">
      <c r="A17" s="48" t="s">
        <v>10</v>
      </c>
      <c r="B17" s="67">
        <v>1374992.33</v>
      </c>
      <c r="C17" s="41">
        <f>+C4/1350000000*100</f>
        <v>3.7058536518518514</v>
      </c>
      <c r="E17" s="41" t="s">
        <v>44</v>
      </c>
    </row>
    <row r="18" spans="1:2" ht="14.25" thickBot="1" thickTop="1">
      <c r="A18" s="48" t="s">
        <v>11</v>
      </c>
      <c r="B18" s="67">
        <v>140451.7</v>
      </c>
    </row>
    <row r="19" spans="1:2" ht="14.25" thickBot="1" thickTop="1">
      <c r="A19" s="48" t="s">
        <v>12</v>
      </c>
      <c r="B19" s="67">
        <v>4208132.02</v>
      </c>
    </row>
    <row r="20" spans="1:2" ht="14.25" thickBot="1" thickTop="1">
      <c r="A20" s="48" t="s">
        <v>13</v>
      </c>
      <c r="B20" s="68">
        <v>1026</v>
      </c>
    </row>
    <row r="21" spans="1:2" ht="14.25" thickBot="1" thickTop="1">
      <c r="A21" s="48" t="s">
        <v>14</v>
      </c>
      <c r="B21" s="67">
        <v>1258283.03</v>
      </c>
    </row>
    <row r="22" spans="1:2" ht="14.25" thickBot="1" thickTop="1">
      <c r="A22" s="48" t="s">
        <v>15</v>
      </c>
      <c r="B22" s="67">
        <v>126478.05</v>
      </c>
    </row>
    <row r="23" spans="1:2" ht="14.25" thickBot="1" thickTop="1">
      <c r="A23" s="48" t="s">
        <v>16</v>
      </c>
      <c r="B23" s="67">
        <v>2370545.73</v>
      </c>
    </row>
    <row r="24" spans="1:2" ht="14.25" thickBot="1" thickTop="1">
      <c r="A24" s="48" t="s">
        <v>17</v>
      </c>
      <c r="B24" s="69">
        <v>556</v>
      </c>
    </row>
    <row r="25" spans="1:2" ht="14.25" thickBot="1" thickTop="1">
      <c r="A25" s="48" t="s">
        <v>18</v>
      </c>
      <c r="B25" s="67">
        <v>1172013.51</v>
      </c>
    </row>
    <row r="26" spans="1:2" ht="14.25" thickBot="1" thickTop="1">
      <c r="A26" s="48" t="s">
        <v>19</v>
      </c>
      <c r="B26" s="67">
        <v>123882.51</v>
      </c>
    </row>
    <row r="27" spans="1:2" ht="14.25" thickBot="1" thickTop="1">
      <c r="A27" s="48" t="s">
        <v>20</v>
      </c>
      <c r="B27" s="67">
        <v>1772214.6</v>
      </c>
    </row>
    <row r="28" spans="1:2" ht="14.25" thickBot="1" thickTop="1">
      <c r="A28" s="48" t="s">
        <v>21</v>
      </c>
      <c r="B28" s="69">
        <v>408</v>
      </c>
    </row>
    <row r="29" spans="1:2" ht="14.25" thickBot="1" thickTop="1">
      <c r="A29" s="48" t="s">
        <v>22</v>
      </c>
      <c r="B29" s="67">
        <v>3573015.85</v>
      </c>
    </row>
    <row r="30" spans="1:2" ht="14.25" thickBot="1" thickTop="1">
      <c r="A30" s="48" t="s">
        <v>23</v>
      </c>
      <c r="B30" s="67">
        <v>362439.45</v>
      </c>
    </row>
    <row r="31" spans="1:2" ht="14.25" thickBot="1" thickTop="1">
      <c r="A31" s="48" t="s">
        <v>24</v>
      </c>
      <c r="B31" s="67">
        <v>2122970.95</v>
      </c>
    </row>
    <row r="32" spans="1:2" ht="14.25" thickBot="1" thickTop="1">
      <c r="A32" s="48" t="s">
        <v>25</v>
      </c>
      <c r="B32" s="69">
        <v>619</v>
      </c>
    </row>
    <row r="33" spans="1:2" ht="14.25" thickBot="1" thickTop="1">
      <c r="A33" s="48" t="s">
        <v>26</v>
      </c>
      <c r="B33" s="67">
        <v>7388288.08</v>
      </c>
    </row>
    <row r="34" spans="1:2" ht="14.25" thickBot="1" thickTop="1">
      <c r="A34" s="48" t="s">
        <v>27</v>
      </c>
      <c r="B34" s="67">
        <v>827366.02</v>
      </c>
    </row>
    <row r="35" spans="1:2" ht="14.25" thickBot="1" thickTop="1">
      <c r="A35" s="48" t="s">
        <v>28</v>
      </c>
      <c r="B35" s="67">
        <v>3472378.95</v>
      </c>
    </row>
    <row r="36" spans="1:2" ht="14.25" thickBot="1" thickTop="1">
      <c r="A36" s="48" t="s">
        <v>29</v>
      </c>
      <c r="B36" s="69">
        <v>911</v>
      </c>
    </row>
    <row r="37" spans="1:2" ht="14.25" thickBot="1" thickTop="1">
      <c r="A37" s="48" t="s">
        <v>30</v>
      </c>
      <c r="B37" s="67">
        <v>25409214</v>
      </c>
    </row>
    <row r="38" spans="1:2" ht="14.25" thickBot="1" thickTop="1">
      <c r="A38" s="48" t="s">
        <v>31</v>
      </c>
      <c r="B38" s="67">
        <v>4008228.41</v>
      </c>
    </row>
    <row r="39" spans="1:2" ht="14.25" thickBot="1" thickTop="1">
      <c r="A39" s="48" t="s">
        <v>32</v>
      </c>
      <c r="B39" s="67">
        <v>50029024.3</v>
      </c>
    </row>
    <row r="40" spans="1:2" ht="14.25" thickBot="1" thickTop="1">
      <c r="A40" s="48" t="s">
        <v>33</v>
      </c>
      <c r="B40" s="68">
        <v>7260</v>
      </c>
    </row>
    <row r="41" ht="13.5" thickTop="1"/>
  </sheetData>
  <sheetProtection/>
  <mergeCells count="1">
    <mergeCell ref="A3:B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1">
      <selection activeCell="F14" sqref="F14"/>
    </sheetView>
  </sheetViews>
  <sheetFormatPr defaultColWidth="11.421875" defaultRowHeight="12.75"/>
  <cols>
    <col min="1" max="1" width="13.57421875" style="0" customWidth="1"/>
    <col min="2" max="2" width="23.7109375" style="0" customWidth="1"/>
    <col min="3" max="3" width="19.28125" style="0" customWidth="1"/>
    <col min="4" max="4" width="16.28125" style="0" bestFit="1" customWidth="1"/>
    <col min="5" max="5" width="15.421875" style="0" bestFit="1" customWidth="1"/>
    <col min="6" max="6" width="32.28125" style="0" customWidth="1"/>
    <col min="7" max="7" width="19.7109375" style="0" customWidth="1"/>
    <col min="8" max="8" width="13.28125" style="2" bestFit="1" customWidth="1"/>
    <col min="9" max="11" width="11.57421875" style="2" customWidth="1"/>
  </cols>
  <sheetData>
    <row r="1" spans="1:7" ht="12.75" customHeight="1">
      <c r="A1" s="54" t="s">
        <v>0</v>
      </c>
      <c r="B1" s="55"/>
      <c r="C1" s="55"/>
      <c r="D1" s="55"/>
      <c r="E1" s="55"/>
      <c r="F1" s="55"/>
      <c r="G1" s="56"/>
    </row>
    <row r="2" spans="1:7" ht="12.75" customHeight="1" thickBot="1">
      <c r="A2" s="51" t="s">
        <v>40</v>
      </c>
      <c r="B2" s="52"/>
      <c r="C2" s="52"/>
      <c r="D2" s="52"/>
      <c r="E2" s="52"/>
      <c r="F2" s="52"/>
      <c r="G2" s="53"/>
    </row>
    <row r="3" spans="1:7" ht="12.75" customHeight="1">
      <c r="A3" s="63"/>
      <c r="B3" s="63"/>
      <c r="C3" s="63"/>
      <c r="D3" s="63"/>
      <c r="E3" s="63"/>
      <c r="F3" s="63"/>
      <c r="G3" s="63"/>
    </row>
    <row r="5" spans="1:7" ht="12.75" customHeight="1">
      <c r="A5" s="63" t="s">
        <v>41</v>
      </c>
      <c r="B5" s="63"/>
      <c r="C5" s="63"/>
      <c r="D5" s="63"/>
      <c r="E5" s="63"/>
      <c r="F5" s="63"/>
      <c r="G5" s="63"/>
    </row>
    <row r="6" spans="1:7" ht="12.75" customHeight="1">
      <c r="A6" s="64">
        <v>40724</v>
      </c>
      <c r="B6" s="65"/>
      <c r="C6" s="65"/>
      <c r="D6" s="65"/>
      <c r="E6" s="65"/>
      <c r="F6" s="65"/>
      <c r="G6" s="65"/>
    </row>
    <row r="7" ht="13.5" thickBot="1"/>
    <row r="8" spans="1:7" ht="13.5" customHeight="1">
      <c r="A8" s="57" t="s">
        <v>1</v>
      </c>
      <c r="B8" s="58"/>
      <c r="C8" s="58"/>
      <c r="D8" s="58"/>
      <c r="E8" s="58"/>
      <c r="F8" s="59"/>
      <c r="G8" s="7"/>
    </row>
    <row r="9" spans="1:7" ht="13.5" customHeight="1" thickBot="1">
      <c r="A9" s="60"/>
      <c r="B9" s="61"/>
      <c r="C9" s="61"/>
      <c r="D9" s="61"/>
      <c r="E9" s="61"/>
      <c r="F9" s="62"/>
      <c r="G9" s="7"/>
    </row>
    <row r="10" spans="1:7" ht="15">
      <c r="A10" s="8" t="s">
        <v>2</v>
      </c>
      <c r="B10" s="9"/>
      <c r="C10" s="9"/>
      <c r="D10" s="9"/>
      <c r="E10" s="9"/>
      <c r="F10" s="10"/>
      <c r="G10" s="3"/>
    </row>
    <row r="11" spans="1:7" ht="15">
      <c r="A11" s="12" t="s">
        <v>3</v>
      </c>
      <c r="B11" s="11"/>
      <c r="C11" s="11"/>
      <c r="D11" s="11"/>
      <c r="E11" s="11"/>
      <c r="F11" s="39">
        <f>(MOROSIDAD!B31+MOROSIDAD!B35)/1000</f>
        <v>5595.3499</v>
      </c>
      <c r="G11" s="22"/>
    </row>
    <row r="12" spans="1:7" ht="15.75" thickBot="1">
      <c r="A12" s="19" t="s">
        <v>4</v>
      </c>
      <c r="B12" s="16"/>
      <c r="C12" s="16"/>
      <c r="D12" s="16"/>
      <c r="E12" s="16"/>
      <c r="F12" s="40">
        <f>MOROSIDAD!D1*1.5%</f>
        <v>3062.2187541</v>
      </c>
      <c r="G12" s="21"/>
    </row>
    <row r="13" spans="1:7" ht="15.75" thickTop="1">
      <c r="A13" s="20" t="s">
        <v>5</v>
      </c>
      <c r="B13" s="11"/>
      <c r="C13" s="11"/>
      <c r="D13" s="11"/>
      <c r="E13" s="11"/>
      <c r="F13" s="13"/>
      <c r="G13" s="3"/>
    </row>
    <row r="14" spans="1:7" ht="15">
      <c r="A14" s="12" t="s">
        <v>6</v>
      </c>
      <c r="B14" s="11"/>
      <c r="C14" s="11"/>
      <c r="D14" s="11"/>
      <c r="E14" s="11"/>
      <c r="F14" s="39">
        <f>MOROSIDAD!D3+MOROSIDAD!D4</f>
        <v>50029.0243</v>
      </c>
      <c r="G14" s="3"/>
    </row>
    <row r="15" spans="1:7" ht="15.75" thickBot="1">
      <c r="A15" s="14" t="s">
        <v>7</v>
      </c>
      <c r="B15" s="15"/>
      <c r="C15" s="15"/>
      <c r="D15" s="15"/>
      <c r="E15" s="15"/>
      <c r="F15" s="38">
        <v>13500.0047031</v>
      </c>
      <c r="G15" s="3"/>
    </row>
    <row r="16" spans="1:6" ht="12.75">
      <c r="A16" s="2"/>
      <c r="B16" s="2"/>
      <c r="C16" s="2"/>
      <c r="D16" s="2"/>
      <c r="E16" s="2"/>
      <c r="F16" s="2"/>
    </row>
    <row r="17" spans="1:6" ht="12.75">
      <c r="A17" s="17" t="s">
        <v>35</v>
      </c>
      <c r="B17" s="17"/>
      <c r="C17" s="2"/>
      <c r="D17" s="2"/>
      <c r="E17" s="2"/>
      <c r="F17" s="2"/>
    </row>
    <row r="18" spans="1:6" ht="12.75">
      <c r="A18" s="17" t="s">
        <v>36</v>
      </c>
      <c r="B18" s="17"/>
      <c r="C18" s="2"/>
      <c r="D18" s="2"/>
      <c r="E18" s="2"/>
      <c r="F18" s="4"/>
    </row>
    <row r="19" ht="12.75">
      <c r="A19" s="5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3.5" thickBot="1">
      <c r="A21" s="17"/>
      <c r="B21" s="18"/>
      <c r="C21" s="18"/>
      <c r="D21" s="18"/>
      <c r="E21" s="18"/>
      <c r="F21" s="18"/>
      <c r="G21" s="6"/>
      <c r="H21" s="6"/>
      <c r="I21" s="6"/>
      <c r="J21" s="6"/>
    </row>
    <row r="22" spans="1:10" ht="12.75">
      <c r="A22" s="23" t="s">
        <v>34</v>
      </c>
      <c r="B22" s="24"/>
      <c r="C22" s="24"/>
      <c r="D22" s="24"/>
      <c r="E22" s="24"/>
      <c r="F22" s="24"/>
      <c r="G22" s="25"/>
      <c r="H22" s="6"/>
      <c r="I22" s="6"/>
      <c r="J22" s="6"/>
    </row>
    <row r="23" spans="1:11" s="32" customFormat="1" ht="11.25">
      <c r="A23" s="26" t="s">
        <v>37</v>
      </c>
      <c r="B23" s="27"/>
      <c r="C23" s="28"/>
      <c r="D23" s="29"/>
      <c r="E23" s="28"/>
      <c r="F23" s="28"/>
      <c r="G23" s="30" t="s">
        <v>8</v>
      </c>
      <c r="H23" s="1"/>
      <c r="I23" s="1"/>
      <c r="J23" s="1"/>
      <c r="K23" s="31"/>
    </row>
    <row r="24" spans="1:11" s="32" customFormat="1" ht="11.25">
      <c r="A24" s="26" t="s">
        <v>38</v>
      </c>
      <c r="B24" s="27"/>
      <c r="C24" s="28"/>
      <c r="D24" s="29"/>
      <c r="E24" s="28"/>
      <c r="F24" s="28"/>
      <c r="G24" s="30" t="s">
        <v>8</v>
      </c>
      <c r="H24" s="31"/>
      <c r="I24" s="31"/>
      <c r="J24" s="31"/>
      <c r="K24" s="31"/>
    </row>
    <row r="25" spans="1:11" s="32" customFormat="1" ht="12" thickBot="1">
      <c r="A25" s="33" t="s">
        <v>39</v>
      </c>
      <c r="B25" s="34"/>
      <c r="C25" s="35"/>
      <c r="D25" s="36"/>
      <c r="E25" s="35"/>
      <c r="F25" s="35"/>
      <c r="G25" s="37" t="s">
        <v>8</v>
      </c>
      <c r="H25" s="31"/>
      <c r="I25" s="31"/>
      <c r="J25" s="31"/>
      <c r="K25" s="31"/>
    </row>
  </sheetData>
  <sheetProtection/>
  <mergeCells count="6">
    <mergeCell ref="A2:G2"/>
    <mergeCell ref="A1:G1"/>
    <mergeCell ref="A8:F9"/>
    <mergeCell ref="A3:G3"/>
    <mergeCell ref="A5:G5"/>
    <mergeCell ref="A6:G6"/>
  </mergeCells>
  <printOptions/>
  <pageMargins left="0.984251968503937" right="0.7874015748031497" top="0.15748031496062992" bottom="0.984251968503937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cp:lastPrinted>2009-10-23T09:45:22Z</cp:lastPrinted>
  <dcterms:created xsi:type="dcterms:W3CDTF">2000-08-31T06:27:41Z</dcterms:created>
  <dcterms:modified xsi:type="dcterms:W3CDTF">2011-07-05T11:22:02Z</dcterms:modified>
  <cp:category/>
  <cp:version/>
  <cp:contentType/>
  <cp:contentStatus/>
</cp:coreProperties>
</file>